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558ee6c0726aac6/dr_DESIGNRESOURCES/Design Support/"/>
    </mc:Choice>
  </mc:AlternateContent>
  <xr:revisionPtr revIDLastSave="2952" documentId="8_{C33370AC-962E-4179-8841-AD4BD61DEB7F}" xr6:coauthVersionLast="47" xr6:coauthVersionMax="47" xr10:uidLastSave="{5C1C4042-5216-413C-A378-AEBA5628544B}"/>
  <bookViews>
    <workbookView xWindow="540" yWindow="1260" windowWidth="19392" windowHeight="11136" activeTab="1" xr2:uid="{E3E12C82-8778-4F15-8B0E-7F914F85A006}"/>
  </bookViews>
  <sheets>
    <sheet name="Sheet1" sheetId="1" r:id="rId1"/>
    <sheet name="PT Calculations" sheetId="2" r:id="rId2"/>
    <sheet name="PT Definition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" l="1"/>
  <c r="S5" i="2" l="1"/>
  <c r="S8" i="2"/>
  <c r="S9" i="2"/>
  <c r="S10" i="2"/>
  <c r="D15" i="2"/>
  <c r="F15" i="2" s="1"/>
  <c r="D14" i="2"/>
  <c r="F14" i="2" s="1"/>
  <c r="D13" i="2"/>
  <c r="F13" i="2" s="1"/>
  <c r="G22" i="2"/>
  <c r="G21" i="2"/>
  <c r="G20" i="2"/>
  <c r="G19" i="2"/>
  <c r="S4" i="2" l="1"/>
  <c r="C27" i="4"/>
  <c r="C28" i="4"/>
  <c r="C29" i="4"/>
  <c r="C30" i="4"/>
  <c r="C31" i="4"/>
  <c r="C32" i="4"/>
  <c r="C33" i="4"/>
  <c r="C34" i="4"/>
  <c r="C35" i="4"/>
  <c r="S11" i="2" l="1"/>
  <c r="K13" i="2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<sst xmlns="http://schemas.openxmlformats.org/spreadsheetml/2006/main" count="232" uniqueCount="187">
  <si>
    <t>DATUM FEATURE</t>
  </si>
  <si>
    <t>DATUM</t>
  </si>
  <si>
    <t>Planar Surface</t>
  </si>
  <si>
    <t>Plane</t>
  </si>
  <si>
    <t>Width</t>
  </si>
  <si>
    <t>Center Plane</t>
  </si>
  <si>
    <t>Cylinder</t>
  </si>
  <si>
    <t>Axis</t>
  </si>
  <si>
    <t>Sphere</t>
  </si>
  <si>
    <t>Point</t>
  </si>
  <si>
    <t>Cone</t>
  </si>
  <si>
    <t>Axis &amp; Point</t>
  </si>
  <si>
    <t>FREE DOF</t>
  </si>
  <si>
    <t>2 Trans / 1 Rot</t>
  </si>
  <si>
    <t>1 Trans / 1 Rot</t>
  </si>
  <si>
    <t>3 Trans</t>
  </si>
  <si>
    <t>1 trans</t>
  </si>
  <si>
    <t>1 Rot</t>
  </si>
  <si>
    <t>Linear Extrusion</t>
  </si>
  <si>
    <t>Conical Linear Extrusion</t>
  </si>
  <si>
    <t>Axis &amp; Center Plane</t>
  </si>
  <si>
    <t>Axis &amp; Center Plane &amp; Point</t>
  </si>
  <si>
    <t>0 Trans / Rot</t>
  </si>
  <si>
    <r>
      <rPr>
        <b/>
        <sz val="11"/>
        <color theme="1"/>
        <rFont val="Calibri"/>
        <family val="2"/>
        <scheme val="minor"/>
      </rPr>
      <t>Rule #1</t>
    </r>
    <r>
      <rPr>
        <sz val="11"/>
        <color theme="1"/>
        <rFont val="Calibri"/>
        <family val="2"/>
        <scheme val="minor"/>
      </rPr>
      <t>: The surface of a feature cannot invade the ENVELOPE of "Perfect Form @ MMC"</t>
    </r>
  </si>
  <si>
    <t>BONUS TOLERANCE</t>
  </si>
  <si>
    <r>
      <t xml:space="preserve">LMC Modifier - </t>
    </r>
    <r>
      <rPr>
        <sz val="11"/>
        <color theme="1"/>
        <rFont val="Calibri"/>
        <family val="2"/>
        <scheme val="minor"/>
      </rPr>
      <t xml:space="preserve">Additional Tolerance allowed as Size of Feature deviates from </t>
    </r>
    <r>
      <rPr>
        <b/>
        <sz val="11"/>
        <color theme="1"/>
        <rFont val="Calibri"/>
        <family val="2"/>
        <scheme val="minor"/>
      </rPr>
      <t xml:space="preserve">LMC </t>
    </r>
    <r>
      <rPr>
        <sz val="11"/>
        <color theme="1"/>
        <rFont val="Calibri"/>
        <family val="2"/>
        <scheme val="minor"/>
      </rPr>
      <t>towards MMC</t>
    </r>
  </si>
  <si>
    <r>
      <t xml:space="preserve">MMC Modifier - </t>
    </r>
    <r>
      <rPr>
        <sz val="11"/>
        <color theme="1"/>
        <rFont val="Calibri"/>
        <family val="2"/>
        <scheme val="minor"/>
      </rPr>
      <t xml:space="preserve">Additional Tolerance allowed as Size of Feature deviates from </t>
    </r>
    <r>
      <rPr>
        <b/>
        <sz val="11"/>
        <color theme="1"/>
        <rFont val="Calibri"/>
        <family val="2"/>
        <scheme val="minor"/>
      </rPr>
      <t>MMC</t>
    </r>
    <r>
      <rPr>
        <sz val="11"/>
        <color theme="1"/>
        <rFont val="Calibri"/>
        <family val="2"/>
        <scheme val="minor"/>
      </rPr>
      <t xml:space="preserve"> towards LMC</t>
    </r>
  </si>
  <si>
    <r>
      <t xml:space="preserve">MMC - </t>
    </r>
    <r>
      <rPr>
        <sz val="11"/>
        <color theme="1"/>
        <rFont val="Calibri"/>
        <family val="2"/>
        <scheme val="minor"/>
      </rPr>
      <t>Smallest hole size</t>
    </r>
  </si>
  <si>
    <r>
      <t>LMC</t>
    </r>
    <r>
      <rPr>
        <sz val="11"/>
        <color theme="1"/>
        <rFont val="Calibri"/>
        <family val="2"/>
        <scheme val="minor"/>
      </rPr>
      <t xml:space="preserve"> - Biggest hole size</t>
    </r>
  </si>
  <si>
    <t>abs [MMC - Measured Value]</t>
  </si>
  <si>
    <t>abs [LMC - Measured Value] [The smaller the hole gets [MMC] the closer to the Part Edge allowed]</t>
  </si>
  <si>
    <t>Hole Diameter</t>
  </si>
  <si>
    <t>Plus</t>
  </si>
  <si>
    <t>Minus</t>
  </si>
  <si>
    <t>threaded hole depth - th_D</t>
  </si>
  <si>
    <t>clearance hole depth - ch_D</t>
  </si>
  <si>
    <t>threaded hole pos tol - th_PT</t>
  </si>
  <si>
    <t>min_CH =</t>
  </si>
  <si>
    <t>min_CH + Minus Tol</t>
  </si>
  <si>
    <t>[ 2] Feature Control Frame underneath / associated with dimension; Shape of tolerance zone is cylindrical; ]</t>
  </si>
  <si>
    <t>[ Feature Control Frame attached to surface of part ]</t>
  </si>
  <si>
    <r>
      <t xml:space="preserve">[ Two types 1] Surface Straightness 2] Derived Median Line DML -Formerly Axis </t>
    </r>
    <r>
      <rPr>
        <b/>
        <sz val="14"/>
        <color theme="1"/>
        <rFont val="Arial Narrow"/>
        <family val="2"/>
      </rPr>
      <t>1]</t>
    </r>
    <r>
      <rPr>
        <sz val="14"/>
        <color theme="1"/>
        <rFont val="Arial Narrow"/>
        <family val="2"/>
      </rPr>
      <t xml:space="preserve"> Two parallel lines separated tolerance value ]</t>
    </r>
  </si>
  <si>
    <t>Straightness</t>
  </si>
  <si>
    <t>Tolerance Stackup</t>
  </si>
  <si>
    <t>[ Calculating the numbers for 100% interchangability of mating parts or parts going together with clearance ]</t>
  </si>
  <si>
    <t>MMC Virtual Condition</t>
  </si>
  <si>
    <r>
      <t xml:space="preserve">[ </t>
    </r>
    <r>
      <rPr>
        <b/>
        <sz val="14"/>
        <rFont val="Arial Narrow"/>
        <family val="2"/>
      </rPr>
      <t xml:space="preserve">RFS </t>
    </r>
    <r>
      <rPr>
        <sz val="14"/>
        <rFont val="Arial Narrow"/>
        <family val="2"/>
      </rPr>
      <t>Tolerance value of Feature Control Frame never changes to give added tolerance; Performance Fit or Press fit application ]</t>
    </r>
  </si>
  <si>
    <r>
      <t xml:space="preserve">[ </t>
    </r>
    <r>
      <rPr>
        <b/>
        <sz val="14"/>
        <rFont val="Arial Narrow"/>
        <family val="2"/>
      </rPr>
      <t>MMC</t>
    </r>
    <r>
      <rPr>
        <sz val="14"/>
        <rFont val="Arial Narrow"/>
        <family val="2"/>
      </rPr>
      <t xml:space="preserve"> Biggest pin smallest hole; Tightest tolerance at MMC; 100% interchangability clearance fits; </t>
    </r>
    <r>
      <rPr>
        <b/>
        <sz val="14"/>
        <rFont val="Arial Narrow"/>
        <family val="2"/>
      </rPr>
      <t>LMC</t>
    </r>
    <r>
      <rPr>
        <sz val="14"/>
        <rFont val="Arial Narrow"/>
        <family val="2"/>
      </rPr>
      <t xml:space="preserve"> Controlling wall thickness; Opposite of MMC; Added tolerance departing from LMC ]</t>
    </r>
  </si>
  <si>
    <t>MMC LMC RFS</t>
  </si>
  <si>
    <t xml:space="preserve"> </t>
  </si>
  <si>
    <t>[ Invoked by having note calling out maufacture per ASME Y14.5; Only applies to indiviual Features of Size; Not how feature relates to feature ]</t>
  </si>
  <si>
    <t>[ Unless otherwise specified Size tolerance controls Form tolerance; Don't make things at MMC; Departing from MMC fadds Form tolerance; Aim for Nominal ]</t>
  </si>
  <si>
    <t>Rule #1</t>
  </si>
  <si>
    <t>[ Locates and Orients tolerances zones within a coordinate system ]</t>
  </si>
  <si>
    <t>Basic Dimensions</t>
  </si>
  <si>
    <t>[ Only 3 types;  Φ Cylindrical, sΦ Spherical, " " Total Width: Two boundaries something has to fit between ]</t>
  </si>
  <si>
    <t>Tolerance Zones</t>
  </si>
  <si>
    <r>
      <t xml:space="preserve">[ </t>
    </r>
    <r>
      <rPr>
        <b/>
        <sz val="14"/>
        <rFont val="Arial Narrow"/>
        <family val="2"/>
      </rPr>
      <t>Can May Must Rules</t>
    </r>
    <r>
      <rPr>
        <sz val="14"/>
        <rFont val="Arial Narrow"/>
        <family val="2"/>
      </rPr>
      <t xml:space="preserve"> ]</t>
    </r>
  </si>
  <si>
    <t>[ Tells order of precedence of Datum Features; If Datum is able to stop DOFs, allowed to stop DOFs, and must stop DOFs by order it shows up in Control Frame, ]</t>
  </si>
  <si>
    <t>[ A portion of the Feature Control Frame; Defines a Coordinate Reference Frame that immobilizes the part and defines a Coordinate System used to Measure/ Dimension a part ]</t>
  </si>
  <si>
    <t>Datum Reference Frame</t>
  </si>
  <si>
    <t>[ Tells how to immobolize a part in a functional way ]</t>
  </si>
  <si>
    <t>Feature Control Frame</t>
  </si>
  <si>
    <t>[ Can only be a point, axis, or plane; Derived from Datum Features; Used to immobilize the part in a functional way ]</t>
  </si>
  <si>
    <t>Datum</t>
  </si>
  <si>
    <r>
      <t>[</t>
    </r>
    <r>
      <rPr>
        <b/>
        <sz val="14"/>
        <rFont val="Arial Narrow"/>
        <family val="2"/>
      </rPr>
      <t xml:space="preserve"> 1] </t>
    </r>
    <r>
      <rPr>
        <sz val="14"/>
        <rFont val="Arial Narrow"/>
        <family val="2"/>
      </rPr>
      <t>Datums</t>
    </r>
    <r>
      <rPr>
        <b/>
        <sz val="14"/>
        <rFont val="Arial Narrow"/>
        <family val="2"/>
      </rPr>
      <t xml:space="preserve"> 2]</t>
    </r>
    <r>
      <rPr>
        <sz val="14"/>
        <rFont val="Arial Narrow"/>
        <family val="2"/>
      </rPr>
      <t xml:space="preserve"> Rule #1: Requires Perfect Form @ MMC </t>
    </r>
    <r>
      <rPr>
        <b/>
        <sz val="14"/>
        <rFont val="Arial Narrow"/>
        <family val="2"/>
      </rPr>
      <t>3]</t>
    </r>
    <r>
      <rPr>
        <sz val="14"/>
        <rFont val="Arial Narrow"/>
        <family val="2"/>
      </rPr>
      <t xml:space="preserve"> Material Condition Modifiers ]</t>
    </r>
  </si>
  <si>
    <t>THE 3 BIG CONCEPTS</t>
  </si>
  <si>
    <t>Physical Datum Reference Frame</t>
  </si>
  <si>
    <t>Theorectical Datum Reference Frame</t>
  </si>
  <si>
    <t>[ Derived from Physical Datum Feature Simulator ]</t>
  </si>
  <si>
    <t>Simulated Datum</t>
  </si>
  <si>
    <t>[ Functional ]</t>
  </si>
  <si>
    <t>Physical Datum Feature Simulator</t>
  </si>
  <si>
    <t>[ In theory the perfect point, line, or plane in its perfect location ]</t>
  </si>
  <si>
    <t>Theorectical Datum Feature Simulator</t>
  </si>
  <si>
    <t>Datum Plane</t>
  </si>
  <si>
    <t>[ -A-  -B-  -C-  etc. ]</t>
  </si>
  <si>
    <t>Datum Feature Symbol</t>
  </si>
  <si>
    <t>[ Real world objects that you can see and touch ]</t>
  </si>
  <si>
    <t>Datum Feature</t>
  </si>
  <si>
    <t>[ Flat Planar Feature ]</t>
  </si>
  <si>
    <t>Surface Feature</t>
  </si>
  <si>
    <t>[ Feature with a Size Tolerance ]</t>
  </si>
  <si>
    <t>Feature of Size</t>
  </si>
  <si>
    <r>
      <t xml:space="preserve">of </t>
    </r>
    <r>
      <rPr>
        <b/>
        <sz val="14"/>
        <rFont val="Arial Narrow"/>
        <family val="2"/>
      </rPr>
      <t>ALL</t>
    </r>
    <r>
      <rPr>
        <sz val="14"/>
        <rFont val="Arial Narrow"/>
        <family val="2"/>
      </rPr>
      <t xml:space="preserve"> features must be toleranced for drawing to be complete</t>
    </r>
  </si>
  <si>
    <t>Size Form Orientation Location</t>
  </si>
  <si>
    <t>DEFINITIONS</t>
  </si>
  <si>
    <r>
      <t xml:space="preserve">4X </t>
    </r>
    <r>
      <rPr>
        <sz val="14"/>
        <color rgb="FFC00000"/>
        <rFont val="Arial Narrow"/>
        <family val="2"/>
      </rPr>
      <t>Ø.323</t>
    </r>
    <r>
      <rPr>
        <sz val="14"/>
        <color theme="1"/>
        <rFont val="Arial Narrow"/>
        <family val="2"/>
      </rPr>
      <t xml:space="preserve"> </t>
    </r>
    <r>
      <rPr>
        <sz val="14"/>
        <color rgb="FFC00000"/>
        <rFont val="Arial Narrow"/>
        <family val="2"/>
      </rPr>
      <t>+.007 / -.002</t>
    </r>
    <r>
      <rPr>
        <sz val="14"/>
        <color theme="1"/>
        <rFont val="Arial Narrow"/>
        <family val="2"/>
      </rPr>
      <t xml:space="preserve"> THRU</t>
    </r>
  </si>
  <si>
    <t>=</t>
  </si>
  <si>
    <t>clearance hole</t>
  </si>
  <si>
    <t>In</t>
  </si>
  <si>
    <t>MM</t>
  </si>
  <si>
    <r>
      <t>[</t>
    </r>
    <r>
      <rPr>
        <sz val="14"/>
        <color rgb="FFC00000"/>
        <rFont val="Arial Narrow"/>
        <family val="2"/>
      </rPr>
      <t>P</t>
    </r>
    <r>
      <rPr>
        <sz val="14"/>
        <color theme="1"/>
        <rFont val="Arial Narrow"/>
        <family val="2"/>
      </rPr>
      <t>]</t>
    </r>
    <r>
      <rPr>
        <sz val="14"/>
        <color rgb="FFC00000"/>
        <rFont val="Arial Narrow"/>
        <family val="2"/>
      </rPr>
      <t xml:space="preserve"> .323</t>
    </r>
    <r>
      <rPr>
        <sz val="14"/>
        <color theme="1"/>
        <rFont val="Arial Narrow"/>
        <family val="2"/>
      </rPr>
      <t xml:space="preserve"> dia</t>
    </r>
  </si>
  <si>
    <t>drill size</t>
  </si>
  <si>
    <r>
      <t xml:space="preserve">4X </t>
    </r>
    <r>
      <rPr>
        <sz val="14"/>
        <color rgb="FFC00000"/>
        <rFont val="Arial Narrow"/>
        <family val="2"/>
      </rPr>
      <t>Ø.281</t>
    </r>
    <r>
      <rPr>
        <sz val="14"/>
        <color theme="1"/>
        <rFont val="Arial Narrow"/>
        <family val="2"/>
      </rPr>
      <t xml:space="preserve"> </t>
    </r>
    <r>
      <rPr>
        <sz val="14"/>
        <color rgb="FFC00000"/>
        <rFont val="Arial Narrow"/>
        <family val="2"/>
      </rPr>
      <t>+.007 / -.002</t>
    </r>
    <r>
      <rPr>
        <sz val="14"/>
        <color theme="1"/>
        <rFont val="Arial Narrow"/>
        <family val="2"/>
      </rPr>
      <t xml:space="preserve"> THRU</t>
    </r>
  </si>
  <si>
    <t>next available std bit</t>
  </si>
  <si>
    <t>- 0.006</t>
  </si>
  <si>
    <t>+ 0.012</t>
  </si>
  <si>
    <r>
      <t>[</t>
    </r>
    <r>
      <rPr>
        <sz val="14"/>
        <color rgb="FFC00000"/>
        <rFont val="Arial Narrow"/>
        <family val="2"/>
      </rPr>
      <t>K</t>
    </r>
    <r>
      <rPr>
        <sz val="14"/>
        <color theme="1"/>
        <rFont val="Arial Narrow"/>
        <family val="2"/>
      </rPr>
      <t>]</t>
    </r>
    <r>
      <rPr>
        <sz val="14"/>
        <color rgb="FFC00000"/>
        <rFont val="Arial Narrow"/>
        <family val="2"/>
      </rPr>
      <t xml:space="preserve"> .281</t>
    </r>
    <r>
      <rPr>
        <sz val="14"/>
        <color theme="1"/>
        <rFont val="Arial Narrow"/>
        <family val="2"/>
      </rPr>
      <t xml:space="preserve"> dia</t>
    </r>
  </si>
  <si>
    <t>- 0.005</t>
  </si>
  <si>
    <t>+ 0.010</t>
  </si>
  <si>
    <t>= .3223</t>
  </si>
  <si>
    <r>
      <rPr>
        <sz val="14"/>
        <color rgb="FFC00000"/>
        <rFont val="Arial Narrow"/>
        <family val="2"/>
      </rPr>
      <t>.3203</t>
    </r>
    <r>
      <rPr>
        <sz val="14"/>
        <color theme="1"/>
        <rFont val="Arial Narrow"/>
        <family val="2"/>
      </rPr>
      <t xml:space="preserve"> + </t>
    </r>
    <r>
      <rPr>
        <sz val="14"/>
        <color rgb="FFC00000"/>
        <rFont val="Arial Narrow"/>
        <family val="2"/>
      </rPr>
      <t>.002</t>
    </r>
  </si>
  <si>
    <r>
      <rPr>
        <sz val="14"/>
        <color rgb="FFC00000"/>
        <rFont val="Arial Narrow"/>
        <family val="2"/>
      </rPr>
      <t>nom</t>
    </r>
    <r>
      <rPr>
        <sz val="14"/>
        <rFont val="Arial Narrow"/>
        <family val="2"/>
      </rPr>
      <t>Hole</t>
    </r>
    <r>
      <rPr>
        <sz val="14"/>
        <color theme="1"/>
        <rFont val="Arial Narrow"/>
        <family val="2"/>
      </rPr>
      <t>Dia</t>
    </r>
  </si>
  <si>
    <t>- 0.002</t>
  </si>
  <si>
    <t>+ 0.007</t>
  </si>
  <si>
    <t>= .3203</t>
  </si>
  <si>
    <r>
      <rPr>
        <sz val="14"/>
        <color rgb="FFC00000"/>
        <rFont val="Arial Narrow"/>
        <family val="2"/>
      </rPr>
      <t xml:space="preserve">.250 </t>
    </r>
    <r>
      <rPr>
        <sz val="14"/>
        <rFont val="Arial Narrow"/>
        <family val="2"/>
      </rPr>
      <t>+</t>
    </r>
    <r>
      <rPr>
        <sz val="14"/>
        <color rgb="FFC00000"/>
        <rFont val="Arial Narrow"/>
        <family val="2"/>
      </rPr>
      <t xml:space="preserve"> .014 </t>
    </r>
    <r>
      <rPr>
        <sz val="14"/>
        <rFont val="Arial Narrow"/>
        <family val="2"/>
      </rPr>
      <t>+</t>
    </r>
    <r>
      <rPr>
        <sz val="14"/>
        <color rgb="FFC00000"/>
        <rFont val="Arial Narrow"/>
        <family val="2"/>
      </rPr>
      <t xml:space="preserve"> .014 </t>
    </r>
    <r>
      <rPr>
        <sz val="14"/>
        <color theme="1"/>
        <rFont val="Arial Narrow"/>
        <family val="2"/>
      </rPr>
      <t>[4.02]</t>
    </r>
  </si>
  <si>
    <r>
      <t>min</t>
    </r>
    <r>
      <rPr>
        <sz val="14"/>
        <rFont val="Arial Narrow"/>
        <family val="2"/>
      </rPr>
      <t>HoleDia</t>
    </r>
  </si>
  <si>
    <t>- 0.001</t>
  </si>
  <si>
    <t>+ 0.006</t>
  </si>
  <si>
    <t>= .280</t>
  </si>
  <si>
    <r>
      <rPr>
        <sz val="14"/>
        <color rgb="FFC00000"/>
        <rFont val="Arial Narrow"/>
        <family val="2"/>
      </rPr>
      <t>.278</t>
    </r>
    <r>
      <rPr>
        <sz val="14"/>
        <color theme="1"/>
        <rFont val="Arial Narrow"/>
        <family val="2"/>
      </rPr>
      <t xml:space="preserve"> + </t>
    </r>
    <r>
      <rPr>
        <sz val="14"/>
        <color rgb="FFC00000"/>
        <rFont val="Arial Narrow"/>
        <family val="2"/>
      </rPr>
      <t>.002</t>
    </r>
  </si>
  <si>
    <t>+ 0.005</t>
  </si>
  <si>
    <r>
      <rPr>
        <sz val="14"/>
        <color rgb="FFC00000"/>
        <rFont val="Arial Narrow"/>
        <family val="2"/>
      </rPr>
      <t>min</t>
    </r>
    <r>
      <rPr>
        <sz val="14"/>
        <color theme="1"/>
        <rFont val="Arial Narrow"/>
        <family val="2"/>
      </rPr>
      <t>HoleDia + abs [</t>
    </r>
    <r>
      <rPr>
        <sz val="14"/>
        <color rgb="FFC00000"/>
        <rFont val="Arial Narrow"/>
        <family val="2"/>
      </rPr>
      <t>Minus</t>
    </r>
    <r>
      <rPr>
        <sz val="14"/>
        <color theme="1"/>
        <rFont val="Arial Narrow"/>
        <family val="2"/>
      </rPr>
      <t xml:space="preserve"> Tol Val]</t>
    </r>
  </si>
  <si>
    <r>
      <rPr>
        <sz val="14"/>
        <color rgb="FFC00000"/>
        <rFont val="Arial Narrow"/>
        <family val="2"/>
      </rPr>
      <t>nom</t>
    </r>
    <r>
      <rPr>
        <sz val="14"/>
        <color theme="1"/>
        <rFont val="Arial Narrow"/>
        <family val="2"/>
      </rPr>
      <t>HoleDia</t>
    </r>
  </si>
  <si>
    <t>= .278</t>
  </si>
  <si>
    <r>
      <rPr>
        <sz val="14"/>
        <color rgb="FFC00000"/>
        <rFont val="Arial Narrow"/>
        <family val="2"/>
      </rPr>
      <t xml:space="preserve">.250 </t>
    </r>
    <r>
      <rPr>
        <sz val="14"/>
        <rFont val="Arial Narrow"/>
        <family val="2"/>
      </rPr>
      <t>+</t>
    </r>
    <r>
      <rPr>
        <sz val="14"/>
        <color rgb="FFC00000"/>
        <rFont val="Arial Narrow"/>
        <family val="2"/>
      </rPr>
      <t xml:space="preserve"> .014 </t>
    </r>
    <r>
      <rPr>
        <sz val="14"/>
        <rFont val="Arial Narrow"/>
        <family val="2"/>
      </rPr>
      <t>+</t>
    </r>
    <r>
      <rPr>
        <sz val="14"/>
        <color rgb="FFC00000"/>
        <rFont val="Arial Narrow"/>
        <family val="2"/>
      </rPr>
      <t xml:space="preserve"> .014</t>
    </r>
  </si>
  <si>
    <t>Tolerance</t>
  </si>
  <si>
    <t>Hole</t>
  </si>
  <si>
    <r>
      <rPr>
        <sz val="14"/>
        <color rgb="FFC00000"/>
        <rFont val="Arial Narrow"/>
        <family val="2"/>
      </rPr>
      <t>max</t>
    </r>
    <r>
      <rPr>
        <sz val="14"/>
        <rFont val="Arial Narrow"/>
        <family val="2"/>
      </rPr>
      <t>FD</t>
    </r>
    <r>
      <rPr>
        <sz val="14"/>
        <color rgb="FFC00000"/>
        <rFont val="Arial Narrow"/>
        <family val="2"/>
      </rPr>
      <t xml:space="preserve"> </t>
    </r>
    <r>
      <rPr>
        <sz val="14"/>
        <color theme="1"/>
        <rFont val="Arial Narrow"/>
        <family val="2"/>
      </rPr>
      <t xml:space="preserve">+ </t>
    </r>
    <r>
      <rPr>
        <sz val="14"/>
        <color rgb="FFC00000"/>
        <rFont val="Arial Narrow"/>
        <family val="2"/>
      </rPr>
      <t>ch</t>
    </r>
    <r>
      <rPr>
        <sz val="14"/>
        <rFont val="Arial Narrow"/>
        <family val="2"/>
      </rPr>
      <t>PT</t>
    </r>
    <r>
      <rPr>
        <sz val="14"/>
        <color theme="1"/>
        <rFont val="Arial Narrow"/>
        <family val="2"/>
      </rPr>
      <t xml:space="preserve"> + </t>
    </r>
    <r>
      <rPr>
        <sz val="14"/>
        <color rgb="FFC00000"/>
        <rFont val="Arial Narrow"/>
        <family val="2"/>
      </rPr>
      <t>th</t>
    </r>
    <r>
      <rPr>
        <sz val="14"/>
        <rFont val="Arial Narrow"/>
        <family val="2"/>
      </rPr>
      <t>PT</t>
    </r>
    <r>
      <rPr>
        <sz val="14"/>
        <color theme="1"/>
        <rFont val="Arial Narrow"/>
        <family val="2"/>
      </rPr>
      <t xml:space="preserve"> [1 + [2 </t>
    </r>
    <r>
      <rPr>
        <sz val="14"/>
        <color rgb="FFC00000"/>
        <rFont val="Arial Narrow"/>
        <family val="2"/>
      </rPr>
      <t>ch</t>
    </r>
    <r>
      <rPr>
        <sz val="14"/>
        <rFont val="Arial Narrow"/>
        <family val="2"/>
      </rPr>
      <t>MX</t>
    </r>
    <r>
      <rPr>
        <sz val="14"/>
        <color theme="1"/>
        <rFont val="Arial Narrow"/>
        <family val="2"/>
      </rPr>
      <t xml:space="preserve">T / </t>
    </r>
    <r>
      <rPr>
        <sz val="14"/>
        <color rgb="FFC00000"/>
        <rFont val="Arial Narrow"/>
        <family val="2"/>
      </rPr>
      <t>th</t>
    </r>
    <r>
      <rPr>
        <sz val="14"/>
        <rFont val="Arial Narrow"/>
        <family val="2"/>
      </rPr>
      <t>MN</t>
    </r>
    <r>
      <rPr>
        <sz val="14"/>
        <color theme="1"/>
        <rFont val="Arial Narrow"/>
        <family val="2"/>
      </rPr>
      <t>D]]</t>
    </r>
  </si>
  <si>
    <r>
      <rPr>
        <sz val="14"/>
        <color rgb="FFC00000"/>
        <rFont val="Arial Narrow"/>
        <family val="2"/>
      </rPr>
      <t>min</t>
    </r>
    <r>
      <rPr>
        <sz val="14"/>
        <rFont val="Arial Narrow"/>
        <family val="2"/>
      </rPr>
      <t>Hole</t>
    </r>
    <r>
      <rPr>
        <sz val="14"/>
        <color theme="1"/>
        <rFont val="Arial Narrow"/>
        <family val="2"/>
      </rPr>
      <t>Dia</t>
    </r>
  </si>
  <si>
    <r>
      <t>Industry Standard</t>
    </r>
    <r>
      <rPr>
        <sz val="16"/>
        <rFont val="Arial Narrow"/>
        <family val="2"/>
      </rPr>
      <t xml:space="preserve"> Tolerances</t>
    </r>
    <r>
      <rPr>
        <sz val="11"/>
        <color rgb="FFC00000"/>
        <rFont val="Arial Narrow"/>
        <family val="2"/>
      </rPr>
      <t xml:space="preserve">
</t>
    </r>
    <r>
      <rPr>
        <sz val="12"/>
        <color rgb="FFC00000"/>
        <rFont val="Arial Narrow"/>
        <family val="2"/>
      </rPr>
      <t>Low cost Easily Repeatable</t>
    </r>
  </si>
  <si>
    <r>
      <t xml:space="preserve">Max Thkness </t>
    </r>
    <r>
      <rPr>
        <sz val="14"/>
        <color rgb="FFC00000"/>
        <rFont val="Arial Narrow"/>
        <family val="2"/>
      </rPr>
      <t>Clearance Hole</t>
    </r>
    <r>
      <rPr>
        <sz val="14"/>
        <color theme="1"/>
        <rFont val="Arial Narrow"/>
        <family val="2"/>
      </rPr>
      <t xml:space="preserve"> [.755]</t>
    </r>
  </si>
  <si>
    <r>
      <t>ch</t>
    </r>
    <r>
      <rPr>
        <sz val="14"/>
        <rFont val="Arial Narrow"/>
        <family val="2"/>
      </rPr>
      <t>MXT</t>
    </r>
  </si>
  <si>
    <r>
      <rPr>
        <sz val="14"/>
        <color rgb="FFC00000"/>
        <rFont val="Arial Narrow"/>
        <family val="2"/>
      </rPr>
      <t>max</t>
    </r>
    <r>
      <rPr>
        <sz val="14"/>
        <rFont val="Arial Narrow"/>
        <family val="2"/>
      </rPr>
      <t>FD</t>
    </r>
    <r>
      <rPr>
        <sz val="14"/>
        <color rgb="FFC00000"/>
        <rFont val="Arial Narrow"/>
        <family val="2"/>
      </rPr>
      <t xml:space="preserve"> </t>
    </r>
    <r>
      <rPr>
        <sz val="14"/>
        <color theme="1"/>
        <rFont val="Arial Narrow"/>
        <family val="2"/>
      </rPr>
      <t xml:space="preserve">+ </t>
    </r>
    <r>
      <rPr>
        <sz val="14"/>
        <color rgb="FFC00000"/>
        <rFont val="Arial Narrow"/>
        <family val="2"/>
      </rPr>
      <t>ch</t>
    </r>
    <r>
      <rPr>
        <sz val="14"/>
        <rFont val="Arial Narrow"/>
        <family val="2"/>
      </rPr>
      <t>PT</t>
    </r>
    <r>
      <rPr>
        <sz val="14"/>
        <color theme="1"/>
        <rFont val="Arial Narrow"/>
        <family val="2"/>
      </rPr>
      <t xml:space="preserve"> + </t>
    </r>
    <r>
      <rPr>
        <sz val="14"/>
        <color rgb="FFC00000"/>
        <rFont val="Arial Narrow"/>
        <family val="2"/>
      </rPr>
      <t>th</t>
    </r>
    <r>
      <rPr>
        <sz val="14"/>
        <rFont val="Arial Narrow"/>
        <family val="2"/>
      </rPr>
      <t>PT</t>
    </r>
  </si>
  <si>
    <r>
      <t xml:space="preserve">Min Depth </t>
    </r>
    <r>
      <rPr>
        <sz val="14"/>
        <color rgb="FFC00000"/>
        <rFont val="Arial Narrow"/>
        <family val="2"/>
      </rPr>
      <t>Threaded Hole</t>
    </r>
    <r>
      <rPr>
        <sz val="14"/>
        <color theme="1"/>
        <rFont val="Arial Narrow"/>
        <family val="2"/>
      </rPr>
      <t xml:space="preserve"> [.50]</t>
    </r>
  </si>
  <si>
    <r>
      <t>th</t>
    </r>
    <r>
      <rPr>
        <sz val="14"/>
        <rFont val="Arial Narrow"/>
        <family val="2"/>
      </rPr>
      <t>MND</t>
    </r>
  </si>
  <si>
    <t>+/- 0.020</t>
  </si>
  <si>
    <r>
      <t xml:space="preserve">Positional Tolerance </t>
    </r>
    <r>
      <rPr>
        <sz val="14"/>
        <color rgb="FFC00000"/>
        <rFont val="Arial Narrow"/>
        <family val="2"/>
      </rPr>
      <t>Clearance Hole</t>
    </r>
    <r>
      <rPr>
        <sz val="14"/>
        <color theme="1"/>
        <rFont val="Arial Narrow"/>
        <family val="2"/>
      </rPr>
      <t xml:space="preserve"> [.014]</t>
    </r>
  </si>
  <si>
    <r>
      <t>ch</t>
    </r>
    <r>
      <rPr>
        <sz val="14"/>
        <rFont val="Arial Narrow"/>
        <family val="2"/>
      </rPr>
      <t>PT</t>
    </r>
  </si>
  <si>
    <t>+/- 0.010</t>
  </si>
  <si>
    <r>
      <t xml:space="preserve">Positional Tolerance </t>
    </r>
    <r>
      <rPr>
        <sz val="14"/>
        <color rgb="FFC00000"/>
        <rFont val="Arial Narrow"/>
        <family val="2"/>
      </rPr>
      <t>Threaded Hole</t>
    </r>
    <r>
      <rPr>
        <sz val="14"/>
        <color theme="1"/>
        <rFont val="Arial Narrow"/>
        <family val="2"/>
      </rPr>
      <t xml:space="preserve"> [.014]</t>
    </r>
  </si>
  <si>
    <r>
      <t>th</t>
    </r>
    <r>
      <rPr>
        <sz val="14"/>
        <rFont val="Arial Narrow"/>
        <family val="2"/>
      </rPr>
      <t>PT</t>
    </r>
  </si>
  <si>
    <t>+/- 0.005</t>
  </si>
  <si>
    <t>Max Fastener Dia [.25]</t>
  </si>
  <si>
    <r>
      <t>max</t>
    </r>
    <r>
      <rPr>
        <sz val="14"/>
        <rFont val="Arial Narrow"/>
        <family val="2"/>
      </rPr>
      <t>FD</t>
    </r>
  </si>
  <si>
    <t>+/- 0.0025</t>
  </si>
  <si>
    <r>
      <t xml:space="preserve">4X </t>
    </r>
    <r>
      <rPr>
        <sz val="14"/>
        <color rgb="FFC00000"/>
        <rFont val="Arial Narrow"/>
        <family val="2"/>
      </rPr>
      <t>1/4-20</t>
    </r>
    <r>
      <rPr>
        <sz val="14"/>
        <color theme="1"/>
        <rFont val="Arial Narrow"/>
        <family val="2"/>
      </rPr>
      <t xml:space="preserve"> UNC-2B X .5 DP</t>
    </r>
  </si>
  <si>
    <r>
      <t xml:space="preserve">4X </t>
    </r>
    <r>
      <rPr>
        <sz val="14"/>
        <color rgb="FFC00000"/>
        <rFont val="Arial Narrow"/>
        <family val="2"/>
      </rPr>
      <t>1/4-20</t>
    </r>
    <r>
      <rPr>
        <sz val="14"/>
        <color theme="1"/>
        <rFont val="Arial Narrow"/>
        <family val="2"/>
      </rPr>
      <t xml:space="preserve"> UNC-2B THRU</t>
    </r>
  </si>
  <si>
    <r>
      <t xml:space="preserve">Tolerances
</t>
    </r>
    <r>
      <rPr>
        <sz val="12"/>
        <color rgb="FFC00000"/>
        <rFont val="Arial Narrow"/>
        <family val="2"/>
      </rPr>
      <t xml:space="preserve">Positional </t>
    </r>
    <r>
      <rPr>
        <sz val="12"/>
        <rFont val="Arial Narrow"/>
        <family val="2"/>
      </rPr>
      <t>/ Plus Minus</t>
    </r>
  </si>
  <si>
    <r>
      <rPr>
        <b/>
        <sz val="14"/>
        <rFont val="Arial Narrow"/>
        <family val="2"/>
      </rPr>
      <t>BLIND</t>
    </r>
    <r>
      <rPr>
        <b/>
        <sz val="14"/>
        <color rgb="FFC00000"/>
        <rFont val="Arial Narrow"/>
        <family val="2"/>
      </rPr>
      <t xml:space="preserve"> TAPPED HOLE</t>
    </r>
  </si>
  <si>
    <r>
      <rPr>
        <b/>
        <sz val="14"/>
        <rFont val="Arial Narrow"/>
        <family val="2"/>
      </rPr>
      <t>THRU</t>
    </r>
    <r>
      <rPr>
        <b/>
        <sz val="14"/>
        <color rgb="FFC00000"/>
        <rFont val="Arial Narrow"/>
        <family val="2"/>
      </rPr>
      <t xml:space="preserve"> TAPPED HOLE</t>
    </r>
  </si>
  <si>
    <r>
      <t xml:space="preserve">Can be machined to </t>
    </r>
    <r>
      <rPr>
        <b/>
        <sz val="14"/>
        <color rgb="FFC00000"/>
        <rFont val="Arial Narrow"/>
        <family val="2"/>
      </rPr>
      <t>WORST CASE</t>
    </r>
    <r>
      <rPr>
        <b/>
        <sz val="14"/>
        <color theme="1"/>
        <rFont val="Arial Narrow"/>
        <family val="2"/>
      </rPr>
      <t xml:space="preserve"> / Still Assemble, Fit, Funtion </t>
    </r>
    <r>
      <rPr>
        <b/>
        <sz val="14"/>
        <color rgb="FFC00000"/>
        <rFont val="Arial Narrow"/>
        <family val="2"/>
      </rPr>
      <t>INTERFERENCE FREE</t>
    </r>
  </si>
  <si>
    <r>
      <rPr>
        <sz val="20"/>
        <color rgb="FFC00000"/>
        <rFont val="Anton"/>
      </rPr>
      <t>DESIGN</t>
    </r>
    <r>
      <rPr>
        <sz val="20"/>
        <color theme="1"/>
        <rFont val="Anton"/>
      </rPr>
      <t xml:space="preserve"> DATA &amp; CALULATIONS</t>
    </r>
  </si>
  <si>
    <t>GD&amp;T</t>
  </si>
  <si>
    <t>loose  +1/8 [.0125]</t>
  </si>
  <si>
    <t>normal  +1/16 [.0625]</t>
  </si>
  <si>
    <t>close  +1/32 [.03125]</t>
  </si>
  <si>
    <t>fastener dia -fd</t>
  </si>
  <si>
    <t>Fit</t>
  </si>
  <si>
    <t>Plus Minus / Positional</t>
  </si>
  <si>
    <t>Drill Chart</t>
  </si>
  <si>
    <t>.001 - .100</t>
  </si>
  <si>
    <t>.101 - .200</t>
  </si>
  <si>
    <t>.201 - .400</t>
  </si>
  <si>
    <t>.401 - 750</t>
  </si>
  <si>
    <t>.751 - 1.000</t>
  </si>
  <si>
    <t>abs |Minus Tol|</t>
  </si>
  <si>
    <t>clearance hole pos tol - ch_PT</t>
  </si>
  <si>
    <r>
      <rPr>
        <sz val="11"/>
        <color theme="1"/>
        <rFont val="Daytona Condensed"/>
        <family val="2"/>
      </rPr>
      <t xml:space="preserve">Fixed Fastener </t>
    </r>
    <r>
      <rPr>
        <b/>
        <sz val="11"/>
        <color theme="1"/>
        <rFont val="Daytona Condensed"/>
        <family val="2"/>
      </rPr>
      <t>Min</t>
    </r>
    <r>
      <rPr>
        <sz val="11"/>
        <color theme="1"/>
        <rFont val="Daytona Condensed"/>
        <family val="2"/>
      </rPr>
      <t xml:space="preserve"> </t>
    </r>
    <r>
      <rPr>
        <b/>
        <sz val="11"/>
        <color theme="1"/>
        <rFont val="Daytona Condensed"/>
        <family val="2"/>
      </rPr>
      <t>CH</t>
    </r>
  </si>
  <si>
    <t xml:space="preserve"> next largest Drill Bit</t>
  </si>
  <si>
    <t>fd + ch_PT +(th_PT * (1 + ((2 * ch_D) / th_D)))</t>
  </si>
  <si>
    <t>Legend</t>
  </si>
  <si>
    <t>MIN_CH =</t>
  </si>
  <si>
    <t>Required Inputs</t>
  </si>
  <si>
    <r>
      <rPr>
        <sz val="12"/>
        <color theme="2" tint="-0.749992370372631"/>
        <rFont val="DaytonaPro-Cond"/>
        <family val="2"/>
      </rPr>
      <t>tech3d.com/portfolio</t>
    </r>
    <r>
      <rPr>
        <sz val="11"/>
        <color theme="2" tint="-0.749992370372631"/>
        <rFont val="Calibri"/>
        <family val="2"/>
        <scheme val="minor"/>
      </rPr>
      <t xml:space="preserve">
</t>
    </r>
    <r>
      <rPr>
        <b/>
        <sz val="11"/>
        <color theme="2" tint="-0.749992370372631"/>
        <rFont val="DaytonaPro-Cond"/>
        <family val="2"/>
      </rPr>
      <t>770-633-3865</t>
    </r>
  </si>
  <si>
    <r>
      <rPr>
        <sz val="11"/>
        <color theme="2" tint="-0.749992370372631"/>
        <rFont val="Daytona Condensed"/>
        <family val="2"/>
      </rPr>
      <t xml:space="preserve">Repeatable </t>
    </r>
    <r>
      <rPr>
        <b/>
        <sz val="11"/>
        <color theme="2" tint="-0.749992370372631"/>
        <rFont val="Daytona Condensed"/>
        <family val="2"/>
      </rPr>
      <t>Hole Tolerances</t>
    </r>
  </si>
  <si>
    <r>
      <rPr>
        <sz val="11"/>
        <color theme="2" tint="-0.749992370372631"/>
        <rFont val="Daytona Condensed"/>
        <family val="2"/>
      </rPr>
      <t>Floating Fastener</t>
    </r>
    <r>
      <rPr>
        <b/>
        <sz val="11"/>
        <color theme="2" tint="-0.749992370372631"/>
        <rFont val="Daytona Condensed"/>
        <family val="2"/>
      </rPr>
      <t xml:space="preserve"> Nom CH</t>
    </r>
  </si>
  <si>
    <r>
      <rPr>
        <sz val="11"/>
        <color theme="2" tint="-0.749992370372631"/>
        <rFont val="Daytona Condensed"/>
        <family val="2"/>
      </rPr>
      <t>Floating Fastener</t>
    </r>
    <r>
      <rPr>
        <b/>
        <sz val="11"/>
        <color theme="2" tint="-0.749992370372631"/>
        <rFont val="Daytona Condensed"/>
        <family val="2"/>
      </rPr>
      <t xml:space="preserve"> PT</t>
    </r>
  </si>
  <si>
    <r>
      <t>H=</t>
    </r>
    <r>
      <rPr>
        <sz val="11"/>
        <color theme="2" tint="-0.749992370372631"/>
        <rFont val="Daytona Condensed"/>
        <family val="2"/>
      </rPr>
      <t>Fastener Dia</t>
    </r>
    <r>
      <rPr>
        <b/>
        <sz val="11"/>
        <color theme="2" tint="-0.749992370372631"/>
        <rFont val="Daytona Condensed"/>
        <family val="2"/>
      </rPr>
      <t>+Fit</t>
    </r>
  </si>
  <si>
    <r>
      <rPr>
        <b/>
        <sz val="10"/>
        <color theme="2" tint="-0.749992370372631"/>
        <rFont val="Daytona Condensed"/>
        <family val="2"/>
      </rPr>
      <t>Tol</t>
    </r>
    <r>
      <rPr>
        <sz val="10"/>
        <color theme="2" tint="-0.749992370372631"/>
        <rFont val="Daytona Condensed"/>
        <family val="2"/>
      </rPr>
      <t xml:space="preserve"> = </t>
    </r>
    <r>
      <rPr>
        <b/>
        <sz val="10"/>
        <color theme="2" tint="-0.749992370372631"/>
        <rFont val="Daytona Condensed"/>
        <family val="2"/>
      </rPr>
      <t>H</t>
    </r>
    <r>
      <rPr>
        <sz val="10"/>
        <color theme="2" tint="-0.749992370372631"/>
        <rFont val="Daytona Condensed"/>
        <family val="2"/>
      </rPr>
      <t xml:space="preserve">mmc - </t>
    </r>
    <r>
      <rPr>
        <b/>
        <sz val="10"/>
        <color theme="2" tint="-0.749992370372631"/>
        <rFont val="Daytona Condensed"/>
        <family val="2"/>
      </rPr>
      <t>F</t>
    </r>
  </si>
  <si>
    <r>
      <rPr>
        <sz val="11"/>
        <color theme="2" tint="-0.749992370372631"/>
        <rFont val="Daytona Condensed"/>
        <family val="2"/>
      </rPr>
      <t>Fastener</t>
    </r>
    <r>
      <rPr>
        <b/>
        <sz val="11"/>
        <color theme="2" tint="-0.749992370372631"/>
        <rFont val="Daytona Condensed"/>
        <family val="2"/>
      </rPr>
      <t xml:space="preserve"> Dia</t>
    </r>
  </si>
  <si>
    <r>
      <t xml:space="preserve">CH </t>
    </r>
    <r>
      <rPr>
        <sz val="11"/>
        <color theme="2" tint="-0.749992370372631"/>
        <rFont val="Daytona Condensed"/>
        <family val="2"/>
      </rPr>
      <t>Depth</t>
    </r>
    <r>
      <rPr>
        <b/>
        <sz val="11"/>
        <color theme="2" tint="-0.749992370372631"/>
        <rFont val="Daytona Condensed"/>
        <family val="2"/>
      </rPr>
      <t xml:space="preserve"> + </t>
    </r>
    <r>
      <rPr>
        <sz val="11"/>
        <color theme="2" tint="-0.749992370372631"/>
        <rFont val="Daytona Condensed"/>
        <family val="2"/>
      </rPr>
      <t>Plus Tol</t>
    </r>
  </si>
  <si>
    <r>
      <t xml:space="preserve">TH </t>
    </r>
    <r>
      <rPr>
        <sz val="11"/>
        <color theme="2" tint="-0.749992370372631"/>
        <rFont val="Daytona Condensed"/>
        <family val="2"/>
      </rPr>
      <t>Depth</t>
    </r>
  </si>
  <si>
    <r>
      <rPr>
        <sz val="11"/>
        <color theme="2" tint="-0.749992370372631"/>
        <rFont val="Daytona Condensed"/>
        <family val="2"/>
      </rPr>
      <t>Hole Dia</t>
    </r>
    <r>
      <rPr>
        <b/>
        <sz val="11"/>
        <color theme="2" tint="-0.749992370372631"/>
        <rFont val="Daytona Condensed"/>
        <family val="2"/>
      </rPr>
      <t xml:space="preserve"> Minus Tol</t>
    </r>
  </si>
  <si>
    <r>
      <rPr>
        <sz val="11"/>
        <color rgb="FFC00000"/>
        <rFont val="Daytona Condensed"/>
        <family val="2"/>
      </rPr>
      <t>Red-Data Cells</t>
    </r>
    <r>
      <rPr>
        <sz val="11"/>
        <color theme="1"/>
        <rFont val="Daytona Condensed"/>
        <family val="2"/>
      </rPr>
      <t xml:space="preserve"> </t>
    </r>
    <r>
      <rPr>
        <sz val="11"/>
        <color theme="2" tint="-0.749992370372631"/>
        <rFont val="Daytona Condensed"/>
        <family val="2"/>
      </rPr>
      <t>- Calculated Values</t>
    </r>
  </si>
  <si>
    <r>
      <rPr>
        <sz val="11"/>
        <color theme="2" tint="-0.749992370372631"/>
        <rFont val="Daytona Condensed"/>
        <family val="2"/>
      </rPr>
      <t>Equivalent</t>
    </r>
    <r>
      <rPr>
        <b/>
        <sz val="11"/>
        <color theme="2" tint="-0.749992370372631"/>
        <rFont val="Daytona Condensed"/>
        <family val="2"/>
      </rPr>
      <t xml:space="preserve"> Tolerances</t>
    </r>
  </si>
  <si>
    <t>+/- 0.030</t>
  </si>
  <si>
    <r>
      <rPr>
        <sz val="11"/>
        <color theme="2" tint="-0.749992370372631"/>
        <rFont val="Daytona Condensed"/>
        <family val="2"/>
      </rPr>
      <t xml:space="preserve">Fixed Fastener </t>
    </r>
    <r>
      <rPr>
        <b/>
        <sz val="11"/>
        <color theme="2" tint="-0.749992370372631"/>
        <rFont val="Daytona Condensed"/>
        <family val="2"/>
      </rPr>
      <t>Min_CH</t>
    </r>
  </si>
  <si>
    <r>
      <rPr>
        <sz val="18"/>
        <color theme="2" tint="-0.749992370372631"/>
        <rFont val="DaytonaPro-CondLight"/>
        <family val="2"/>
      </rPr>
      <t>Autodesk</t>
    </r>
    <r>
      <rPr>
        <sz val="20"/>
        <color theme="2" tint="-0.749992370372631"/>
        <rFont val="DaytonaPro-CondLight"/>
        <family val="2"/>
      </rPr>
      <t xml:space="preserve"> </t>
    </r>
    <r>
      <rPr>
        <sz val="18"/>
        <color theme="2" tint="-0.749992370372631"/>
        <rFont val="DaytonaPro-CondBold"/>
        <family val="2"/>
      </rPr>
      <t>INVENTOR</t>
    </r>
  </si>
  <si>
    <r>
      <rPr>
        <sz val="18"/>
        <color theme="2" tint="-0.749992370372631"/>
        <rFont val="DaytonaPro-CondLight"/>
        <family val="2"/>
      </rPr>
      <t>Autodesk</t>
    </r>
    <r>
      <rPr>
        <sz val="20"/>
        <color theme="2" tint="-0.749992370372631"/>
        <rFont val="DaytonaPro-CondLight"/>
        <family val="2"/>
      </rPr>
      <t xml:space="preserve"> </t>
    </r>
    <r>
      <rPr>
        <sz val="20"/>
        <color theme="2" tint="-0.749992370372631"/>
        <rFont val="DaytonaPro-CondBold"/>
        <family val="2"/>
      </rPr>
      <t>VAULT</t>
    </r>
  </si>
  <si>
    <r>
      <rPr>
        <sz val="15"/>
        <color theme="2" tint="-0.749992370372631"/>
        <rFont val="DaytonaPro-CondBold"/>
        <family val="2"/>
      </rPr>
      <t>DESIGN</t>
    </r>
    <r>
      <rPr>
        <sz val="15"/>
        <color theme="2" tint="-0.749992370372631"/>
        <rFont val="Daytona Condensed"/>
        <family val="2"/>
      </rPr>
      <t>RESOURCES</t>
    </r>
    <r>
      <rPr>
        <sz val="11"/>
        <color theme="2" tint="-0.749992370372631"/>
        <rFont val="Daytona Condensed"/>
        <family val="2"/>
      </rPr>
      <t xml:space="preserve">
</t>
    </r>
    <r>
      <rPr>
        <sz val="13"/>
        <color theme="2" tint="-0.749992370372631"/>
        <rFont val="Daytona Condensed"/>
        <family val="2"/>
      </rPr>
      <t>CONSULTANTS</t>
    </r>
  </si>
  <si>
    <r>
      <rPr>
        <sz val="11"/>
        <color theme="2" tint="-0.749992370372631"/>
        <rFont val="Daytona Condensed"/>
        <family val="2"/>
      </rPr>
      <t xml:space="preserve"> </t>
    </r>
    <r>
      <rPr>
        <b/>
        <sz val="11"/>
        <color theme="2" tint="-0.749992370372631"/>
        <rFont val="Daytona Condensed"/>
        <family val="2"/>
      </rPr>
      <t>PT</t>
    </r>
    <r>
      <rPr>
        <sz val="11"/>
        <color theme="2" tint="-0.749992370372631"/>
        <rFont val="Daytona Condensed"/>
        <family val="2"/>
      </rPr>
      <t xml:space="preserve"> Values: CH</t>
    </r>
    <r>
      <rPr>
        <b/>
        <sz val="11"/>
        <color theme="2" tint="-0.749992370372631"/>
        <rFont val="Daytona Condensed"/>
        <family val="2"/>
      </rPr>
      <t xml:space="preserve"> PT=.</t>
    </r>
    <r>
      <rPr>
        <sz val="11"/>
        <color theme="2" tint="-0.749992370372631"/>
        <rFont val="Daytona Condensed"/>
        <family val="2"/>
      </rPr>
      <t>007 &amp; TH</t>
    </r>
    <r>
      <rPr>
        <b/>
        <sz val="11"/>
        <color theme="2" tint="-0.749992370372631"/>
        <rFont val="Daytona Condensed"/>
        <family val="2"/>
      </rPr>
      <t xml:space="preserve"> PT=.</t>
    </r>
    <r>
      <rPr>
        <sz val="11"/>
        <color theme="2" tint="-0.749992370372631"/>
        <rFont val="Daytona Condensed"/>
        <family val="2"/>
      </rPr>
      <t>014</t>
    </r>
  </si>
  <si>
    <r>
      <rPr>
        <b/>
        <sz val="16"/>
        <color theme="2" tint="-0.749992370372631"/>
        <rFont val="Daytona Condensed"/>
        <family val="2"/>
      </rPr>
      <t xml:space="preserve">INTERFERENCE-FREE CALCULATOR
</t>
    </r>
    <r>
      <rPr>
        <b/>
        <sz val="16"/>
        <color theme="1"/>
        <rFont val="Daytona Condensed"/>
        <family val="2"/>
      </rPr>
      <t xml:space="preserve"> </t>
    </r>
    <r>
      <rPr>
        <sz val="16"/>
        <color rgb="FFC00000"/>
        <rFont val="Daytona Condensed"/>
        <family val="2"/>
      </rPr>
      <t>Hole Sizing &amp; Positional Tolerance</t>
    </r>
    <r>
      <rPr>
        <sz val="16"/>
        <color theme="1"/>
        <rFont val="Daytona Condensed"/>
        <family val="2"/>
      </rPr>
      <t xml:space="preserve"> </t>
    </r>
    <r>
      <rPr>
        <b/>
        <sz val="16"/>
        <color theme="1"/>
        <rFont val="Daytona Condensed"/>
        <family val="2"/>
      </rPr>
      <t xml:space="preserve"> </t>
    </r>
    <r>
      <rPr>
        <b/>
        <sz val="12"/>
        <color theme="1"/>
        <rFont val="Daytona Condensed"/>
        <family val="2"/>
      </rPr>
      <t xml:space="preserve">                              </t>
    </r>
    <r>
      <rPr>
        <b/>
        <u/>
        <sz val="12"/>
        <color theme="1"/>
        <rFont val="Daytona Condensed"/>
        <family val="2"/>
      </rPr>
      <t xml:space="preserve">                           </t>
    </r>
    <r>
      <rPr>
        <b/>
        <sz val="12"/>
        <color theme="1"/>
        <rFont val="Daytona Condensed"/>
        <family val="2"/>
      </rPr>
      <t xml:space="preserve">
</t>
    </r>
    <r>
      <rPr>
        <u val="singleAccounting"/>
        <sz val="10"/>
        <color theme="2" tint="-0.749992370372631"/>
        <rFont val="Daytona Condensed"/>
        <family val="2"/>
      </rPr>
      <t>Machined to WORST CASE / Assemble, Fit, &amp; Funtion, INTERFERENCE FREE</t>
    </r>
    <r>
      <rPr>
        <b/>
        <sz val="12"/>
        <color theme="2" tint="-0.749992370372631"/>
        <rFont val="Daytona Condensed"/>
        <family val="2"/>
      </rPr>
      <t xml:space="preserve">
ASME Y14.5 - 218</t>
    </r>
  </si>
  <si>
    <r>
      <rPr>
        <b/>
        <sz val="11"/>
        <color theme="2" tint="-0.749992370372631"/>
        <rFont val="Daytona Condensed"/>
        <family val="2"/>
      </rPr>
      <t>CH-</t>
    </r>
    <r>
      <rPr>
        <sz val="11"/>
        <color theme="2" tint="-0.749992370372631"/>
        <rFont val="Daytona Condensed"/>
        <family val="2"/>
      </rPr>
      <t xml:space="preserve">Clearance Hole </t>
    </r>
    <r>
      <rPr>
        <b/>
        <sz val="11"/>
        <color theme="2" tint="-0.749992370372631"/>
        <rFont val="Daytona Condensed"/>
        <family val="2"/>
      </rPr>
      <t>TH-</t>
    </r>
    <r>
      <rPr>
        <sz val="11"/>
        <color theme="2" tint="-0.749992370372631"/>
        <rFont val="Daytona Condensed"/>
        <family val="2"/>
      </rPr>
      <t xml:space="preserve">Threaded Hole </t>
    </r>
    <r>
      <rPr>
        <b/>
        <sz val="11"/>
        <color theme="2" tint="-0.749992370372631"/>
        <rFont val="Daytona Condensed"/>
        <family val="2"/>
      </rPr>
      <t>PT-</t>
    </r>
    <r>
      <rPr>
        <sz val="11"/>
        <color theme="2" tint="-0.749992370372631"/>
        <rFont val="Daytona Condensed"/>
        <family val="2"/>
      </rPr>
      <t xml:space="preserve">Positional Tolerance </t>
    </r>
    <r>
      <rPr>
        <b/>
        <sz val="11"/>
        <color theme="2" tint="-0.749992370372631"/>
        <rFont val="Daytona Condensed"/>
        <family val="2"/>
      </rPr>
      <t>F-</t>
    </r>
    <r>
      <rPr>
        <sz val="11"/>
        <color theme="2" tint="-0.749992370372631"/>
        <rFont val="Daytona Condensed"/>
        <family val="2"/>
      </rPr>
      <t xml:space="preserve">Fit </t>
    </r>
    <r>
      <rPr>
        <b/>
        <sz val="11"/>
        <color theme="2" tint="-0.749992370372631"/>
        <rFont val="Daytona Condensed"/>
        <family val="2"/>
      </rPr>
      <t>H-</t>
    </r>
    <r>
      <rPr>
        <sz val="11"/>
        <color theme="2" tint="-0.749992370372631"/>
        <rFont val="Daytona Condensed"/>
        <family val="2"/>
      </rPr>
      <t xml:space="preserve">Hole Dia </t>
    </r>
    <r>
      <rPr>
        <b/>
        <sz val="11"/>
        <color theme="2" tint="-0.749992370372631"/>
        <rFont val="Daytona Condensed"/>
        <family val="2"/>
      </rPr>
      <t>Hmmc-</t>
    </r>
    <r>
      <rPr>
        <sz val="11"/>
        <color theme="2" tint="-0.749992370372631"/>
        <rFont val="Daytona Condensed"/>
        <family val="2"/>
      </rPr>
      <t>Hole at MMC</t>
    </r>
  </si>
  <si>
    <r>
      <rPr>
        <sz val="11"/>
        <color rgb="FF0070C0"/>
        <rFont val="Daytona Condensed"/>
        <family val="2"/>
      </rPr>
      <t xml:space="preserve">Blue-Data Cells </t>
    </r>
    <r>
      <rPr>
        <sz val="11"/>
        <rFont val="Daytona Condensed"/>
        <family val="2"/>
      </rPr>
      <t>&amp; dr-LOGO</t>
    </r>
    <r>
      <rPr>
        <sz val="11"/>
        <color theme="1"/>
        <rFont val="Daytona Condensed"/>
        <family val="2"/>
      </rPr>
      <t xml:space="preserve"> - Selectable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</si>
</sst>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5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Daytona Condensed"/>
      <family val="2"/>
    </font>
    <font>
      <sz val="11"/>
      <color theme="1"/>
      <name val="Daytona Condensed"/>
      <family val="2"/>
    </font>
    <font>
      <sz val="10"/>
      <color theme="1"/>
      <name val="Daytona Condensed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sz val="12"/>
      <color theme="1"/>
      <name val="Arial Narrow"/>
      <family val="2"/>
    </font>
    <font>
      <b/>
      <sz val="14"/>
      <color rgb="FFC00000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nton"/>
    </font>
    <font>
      <sz val="14"/>
      <color rgb="FFC00000"/>
      <name val="Arial Narrow"/>
      <family val="2"/>
    </font>
    <font>
      <sz val="16"/>
      <color theme="1"/>
      <name val="Arial Narrow"/>
      <family val="2"/>
    </font>
    <font>
      <sz val="12"/>
      <color theme="1"/>
      <name val="Arial Narrow"/>
      <family val="2"/>
    </font>
    <font>
      <sz val="12"/>
      <color rgb="FFC00000"/>
      <name val="Arial Narrow"/>
      <family val="2"/>
    </font>
    <font>
      <sz val="13"/>
      <color theme="1"/>
      <name val="Arial Narrow"/>
      <family val="2"/>
    </font>
    <font>
      <sz val="16"/>
      <name val="Arial Narrow"/>
      <family val="2"/>
    </font>
    <font>
      <sz val="11"/>
      <color rgb="FFC00000"/>
      <name val="Arial Narrow"/>
      <family val="2"/>
    </font>
    <font>
      <sz val="12"/>
      <name val="Arial Narrow"/>
      <family val="2"/>
    </font>
    <font>
      <b/>
      <sz val="12"/>
      <color rgb="FFC00000"/>
      <name val="Arial Narrow"/>
      <family val="2"/>
    </font>
    <font>
      <sz val="20"/>
      <color theme="1"/>
      <name val="Anton"/>
    </font>
    <font>
      <sz val="20"/>
      <color rgb="FFC00000"/>
      <name val="Anton"/>
    </font>
    <font>
      <b/>
      <sz val="14"/>
      <color theme="1"/>
      <name val="Graphite Std Wide"/>
      <family val="3"/>
    </font>
    <font>
      <sz val="11"/>
      <color rgb="FFC00000"/>
      <name val="Daytona Condensed"/>
      <family val="2"/>
    </font>
    <font>
      <b/>
      <sz val="16"/>
      <color theme="1"/>
      <name val="Daytona Condensed"/>
      <family val="2"/>
    </font>
    <font>
      <sz val="11"/>
      <name val="Daytona Condensed"/>
      <family val="2"/>
    </font>
    <font>
      <u/>
      <sz val="11"/>
      <color theme="10"/>
      <name val="Calibri"/>
      <family val="2"/>
      <scheme val="minor"/>
    </font>
    <font>
      <b/>
      <sz val="11"/>
      <color rgb="FFC00000"/>
      <name val="Daytona Condensed"/>
      <family val="2"/>
    </font>
    <font>
      <b/>
      <sz val="12"/>
      <color theme="1"/>
      <name val="Daytona Condensed"/>
      <family val="2"/>
    </font>
    <font>
      <b/>
      <u/>
      <sz val="12"/>
      <color theme="1"/>
      <name val="Daytona Condensed"/>
      <family val="2"/>
    </font>
    <font>
      <sz val="12"/>
      <color theme="1"/>
      <name val="Daytona Condensed"/>
      <family val="2"/>
    </font>
    <font>
      <sz val="16"/>
      <color theme="1"/>
      <name val="Daytona Condensed"/>
      <family val="2"/>
    </font>
    <font>
      <sz val="11"/>
      <color rgb="FF0070C0"/>
      <name val="Daytona Condensed"/>
      <family val="2"/>
    </font>
    <font>
      <sz val="16"/>
      <color rgb="FFC00000"/>
      <name val="Daytona Condensed"/>
      <family val="2"/>
    </font>
    <font>
      <b/>
      <sz val="12"/>
      <color theme="2" tint="-0.749992370372631"/>
      <name val="Daytona Condensed"/>
      <family val="2"/>
    </font>
    <font>
      <b/>
      <sz val="16"/>
      <color theme="2" tint="-0.749992370372631"/>
      <name val="Daytona Condensed"/>
      <family val="2"/>
    </font>
    <font>
      <u val="singleAccounting"/>
      <sz val="10"/>
      <color theme="2" tint="-0.749992370372631"/>
      <name val="Daytona Condensed"/>
      <family val="2"/>
    </font>
    <font>
      <sz val="11"/>
      <color theme="2" tint="-0.749992370372631"/>
      <name val="Daytona Condensed"/>
      <family val="2"/>
    </font>
    <font>
      <sz val="11"/>
      <color theme="2" tint="-0.749992370372631"/>
      <name val="Calibri"/>
      <family val="2"/>
      <scheme val="minor"/>
    </font>
    <font>
      <sz val="12"/>
      <color theme="2" tint="-0.749992370372631"/>
      <name val="DaytonaPro-Cond"/>
      <family val="2"/>
    </font>
    <font>
      <b/>
      <sz val="11"/>
      <color theme="2" tint="-0.749992370372631"/>
      <name val="DaytonaPro-Cond"/>
      <family val="2"/>
    </font>
    <font>
      <u/>
      <sz val="11"/>
      <color theme="2" tint="-0.749992370372631"/>
      <name val="Calibri"/>
      <family val="2"/>
      <scheme val="minor"/>
    </font>
    <font>
      <sz val="20"/>
      <color theme="2" tint="-0.749992370372631"/>
      <name val="DaytonaPro-CondLight"/>
      <family val="2"/>
    </font>
    <font>
      <b/>
      <sz val="11"/>
      <color theme="2" tint="-0.749992370372631"/>
      <name val="Daytona Condensed"/>
      <family val="2"/>
    </font>
    <font>
      <sz val="10"/>
      <color theme="2" tint="-0.749992370372631"/>
      <name val="Daytona Condensed"/>
      <family val="2"/>
    </font>
    <font>
      <b/>
      <sz val="10"/>
      <color theme="2" tint="-0.749992370372631"/>
      <name val="Daytona Condensed"/>
      <family val="2"/>
    </font>
    <font>
      <sz val="11"/>
      <color theme="2" tint="-0.749992370372631"/>
      <name val="Arial Narrow"/>
      <family val="2"/>
    </font>
    <font>
      <sz val="8"/>
      <name val="Calibri"/>
      <family val="2"/>
      <scheme val="minor"/>
    </font>
    <font>
      <sz val="20"/>
      <color theme="2" tint="-0.749992370372631"/>
      <name val="DaytonaPro-CondBold"/>
      <family val="2"/>
    </font>
    <font>
      <sz val="18"/>
      <color theme="2" tint="-0.749992370372631"/>
      <name val="DaytonaPro-CondBold"/>
      <family val="2"/>
    </font>
    <font>
      <sz val="18"/>
      <color theme="2" tint="-0.749992370372631"/>
      <name val="DaytonaPro-CondLight"/>
      <family val="2"/>
    </font>
    <font>
      <sz val="15"/>
      <color theme="2" tint="-0.749992370372631"/>
      <name val="DaytonaPro-CondBold"/>
      <family val="2"/>
    </font>
    <font>
      <sz val="15"/>
      <color theme="2" tint="-0.749992370372631"/>
      <name val="Daytona Condensed"/>
      <family val="2"/>
    </font>
    <font>
      <sz val="13"/>
      <color theme="2" tint="-0.749992370372631"/>
      <name val="Daytona Condensed"/>
      <family val="2"/>
    </font>
    <font>
      <b/>
      <sz val="11"/>
      <color theme="10"/>
      <name val="Daytona Condensed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3B5E9"/>
        <bgColor indexed="64"/>
      </patternFill>
    </fill>
    <fill>
      <patternFill patternType="solid">
        <fgColor rgb="FF97BAFF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29" fillId="0" borderId="0" applyNumberForma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3"/>
    </xf>
    <xf numFmtId="0" fontId="1" fillId="0" borderId="0" xfId="0" applyFont="1" applyAlignment="1">
      <alignment horizontal="right" vertical="center" indent="2"/>
    </xf>
    <xf numFmtId="0" fontId="0" fillId="0" borderId="0" xfId="0" applyAlignment="1">
      <alignment horizontal="right" vertical="center" indent="2"/>
    </xf>
    <xf numFmtId="0" fontId="0" fillId="0" borderId="0" xfId="0" applyAlignment="1">
      <alignment horizontal="right" indent="2"/>
    </xf>
    <xf numFmtId="164" fontId="6" fillId="0" borderId="0" xfId="0" applyNumberFormat="1" applyFont="1"/>
    <xf numFmtId="164" fontId="6" fillId="0" borderId="0" xfId="0" applyNumberFormat="1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164" fontId="7" fillId="0" borderId="0" xfId="0" applyNumberFormat="1" applyFont="1"/>
    <xf numFmtId="164" fontId="8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10" fillId="0" borderId="9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1" fillId="0" borderId="0" xfId="0" applyNumberFormat="1" applyFont="1" applyAlignment="1">
      <alignment horizontal="right" indent="1"/>
    </xf>
    <xf numFmtId="164" fontId="10" fillId="0" borderId="0" xfId="0" applyNumberFormat="1" applyFont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7" fillId="0" borderId="0" xfId="0" applyNumberFormat="1" applyFont="1" applyAlignment="1">
      <alignment horizontal="right" indent="1"/>
    </xf>
    <xf numFmtId="164" fontId="7" fillId="0" borderId="0" xfId="0" quotePrefix="1" applyNumberFormat="1" applyFont="1" applyAlignment="1">
      <alignment horizontal="left"/>
    </xf>
    <xf numFmtId="164" fontId="15" fillId="0" borderId="0" xfId="0" applyNumberFormat="1" applyFont="1" applyAlignment="1">
      <alignment horizontal="center" vertical="center"/>
    </xf>
    <xf numFmtId="164" fontId="16" fillId="0" borderId="11" xfId="0" applyNumberFormat="1" applyFont="1" applyBorder="1" applyAlignment="1">
      <alignment horizontal="center" vertical="center"/>
    </xf>
    <xf numFmtId="164" fontId="16" fillId="0" borderId="13" xfId="0" applyNumberFormat="1" applyFont="1" applyBorder="1" applyAlignment="1">
      <alignment horizontal="center" vertical="center"/>
    </xf>
    <xf numFmtId="164" fontId="7" fillId="0" borderId="14" xfId="0" applyNumberFormat="1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/>
    </xf>
    <xf numFmtId="164" fontId="17" fillId="0" borderId="9" xfId="0" quotePrefix="1" applyNumberFormat="1" applyFont="1" applyBorder="1" applyAlignment="1">
      <alignment horizontal="right" wrapText="1" indent="1"/>
    </xf>
    <xf numFmtId="164" fontId="17" fillId="0" borderId="16" xfId="0" quotePrefix="1" applyNumberFormat="1" applyFont="1" applyBorder="1" applyAlignment="1">
      <alignment horizontal="right" wrapText="1" indent="1"/>
    </xf>
    <xf numFmtId="164" fontId="16" fillId="0" borderId="16" xfId="0" applyNumberFormat="1" applyFont="1" applyBorder="1" applyAlignment="1">
      <alignment horizontal="center" vertical="center"/>
    </xf>
    <xf numFmtId="164" fontId="16" fillId="0" borderId="10" xfId="0" applyNumberFormat="1" applyFont="1" applyBorder="1" applyAlignment="1">
      <alignment horizontal="center" vertical="center"/>
    </xf>
    <xf numFmtId="164" fontId="17" fillId="0" borderId="11" xfId="0" quotePrefix="1" applyNumberFormat="1" applyFont="1" applyBorder="1" applyAlignment="1">
      <alignment horizontal="right" wrapText="1" indent="1"/>
    </xf>
    <xf numFmtId="164" fontId="17" fillId="0" borderId="17" xfId="0" quotePrefix="1" applyNumberFormat="1" applyFont="1" applyBorder="1" applyAlignment="1">
      <alignment horizontal="right" wrapText="1" indent="1"/>
    </xf>
    <xf numFmtId="164" fontId="16" fillId="0" borderId="17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164" fontId="7" fillId="0" borderId="0" xfId="0" quotePrefix="1" applyNumberFormat="1" applyFont="1"/>
    <xf numFmtId="164" fontId="7" fillId="0" borderId="1" xfId="0" applyNumberFormat="1" applyFont="1" applyBorder="1" applyAlignment="1">
      <alignment horizontal="right" indent="1"/>
    </xf>
    <xf numFmtId="164" fontId="14" fillId="0" borderId="0" xfId="0" applyNumberFormat="1" applyFont="1" applyAlignment="1">
      <alignment horizontal="right" indent="1"/>
    </xf>
    <xf numFmtId="164" fontId="21" fillId="0" borderId="9" xfId="0" quotePrefix="1" applyNumberFormat="1" applyFont="1" applyBorder="1" applyAlignment="1">
      <alignment horizontal="right" wrapText="1" indent="1"/>
    </xf>
    <xf numFmtId="164" fontId="21" fillId="0" borderId="11" xfId="0" quotePrefix="1" applyNumberFormat="1" applyFont="1" applyBorder="1" applyAlignment="1">
      <alignment horizontal="right" wrapText="1" indent="1"/>
    </xf>
    <xf numFmtId="164" fontId="21" fillId="0" borderId="25" xfId="0" quotePrefix="1" applyNumberFormat="1" applyFont="1" applyBorder="1" applyAlignment="1">
      <alignment horizontal="right" wrapText="1" indent="1"/>
    </xf>
    <xf numFmtId="164" fontId="7" fillId="0" borderId="0" xfId="0" applyNumberFormat="1" applyFont="1" applyAlignment="1">
      <alignment horizontal="left" vertical="center" indent="1"/>
    </xf>
    <xf numFmtId="164" fontId="17" fillId="0" borderId="0" xfId="0" quotePrefix="1" applyNumberFormat="1" applyFont="1" applyAlignment="1">
      <alignment horizontal="right" wrapText="1" indent="1"/>
    </xf>
    <xf numFmtId="164" fontId="17" fillId="0" borderId="0" xfId="0" quotePrefix="1" applyNumberFormat="1" applyFont="1" applyAlignment="1">
      <alignment horizontal="center" wrapText="1"/>
    </xf>
    <xf numFmtId="164" fontId="6" fillId="0" borderId="0" xfId="0" applyNumberFormat="1" applyFont="1" applyAlignment="1">
      <alignment horizontal="left" vertical="center" indent="1"/>
    </xf>
    <xf numFmtId="164" fontId="11" fillId="0" borderId="0" xfId="0" quotePrefix="1" applyNumberFormat="1" applyFont="1" applyAlignment="1">
      <alignment horizontal="right" wrapText="1" indent="1"/>
    </xf>
    <xf numFmtId="164" fontId="22" fillId="0" borderId="0" xfId="0" quotePrefix="1" applyNumberFormat="1" applyFont="1" applyAlignment="1">
      <alignment horizontal="right" wrapText="1" indent="1"/>
    </xf>
    <xf numFmtId="164" fontId="23" fillId="0" borderId="0" xfId="0" applyNumberFormat="1" applyFont="1"/>
    <xf numFmtId="0" fontId="4" fillId="0" borderId="39" xfId="0" applyFont="1" applyBorder="1"/>
    <xf numFmtId="0" fontId="4" fillId="0" borderId="39" xfId="0" applyFont="1" applyBorder="1" applyAlignment="1">
      <alignment horizontal="center"/>
    </xf>
    <xf numFmtId="164" fontId="4" fillId="0" borderId="39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left" inden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4" fillId="0" borderId="0" xfId="0" applyNumberFormat="1" applyFont="1" applyAlignment="1">
      <alignment horizontal="center" vertical="center"/>
    </xf>
    <xf numFmtId="0" fontId="40" fillId="0" borderId="0" xfId="0" applyFont="1"/>
    <xf numFmtId="164" fontId="46" fillId="3" borderId="34" xfId="0" applyNumberFormat="1" applyFont="1" applyFill="1" applyBorder="1" applyAlignment="1">
      <alignment horizontal="center" vertical="center"/>
    </xf>
    <xf numFmtId="164" fontId="26" fillId="0" borderId="34" xfId="0" applyNumberFormat="1" applyFont="1" applyBorder="1" applyAlignment="1">
      <alignment horizontal="center" vertical="center"/>
    </xf>
    <xf numFmtId="164" fontId="40" fillId="3" borderId="34" xfId="0" applyNumberFormat="1" applyFont="1" applyFill="1" applyBorder="1" applyAlignment="1">
      <alignment horizontal="center" vertical="center"/>
    </xf>
    <xf numFmtId="164" fontId="40" fillId="0" borderId="34" xfId="0" applyNumberFormat="1" applyFont="1" applyBorder="1" applyAlignment="1">
      <alignment horizontal="center" vertical="center"/>
    </xf>
    <xf numFmtId="164" fontId="40" fillId="0" borderId="34" xfId="0" quotePrefix="1" applyNumberFormat="1" applyFont="1" applyBorder="1" applyAlignment="1">
      <alignment horizontal="center" vertical="center"/>
    </xf>
    <xf numFmtId="164" fontId="47" fillId="0" borderId="34" xfId="0" quotePrefix="1" applyNumberFormat="1" applyFont="1" applyBorder="1" applyAlignment="1">
      <alignment horizontal="center" vertical="center"/>
    </xf>
    <xf numFmtId="164" fontId="49" fillId="0" borderId="34" xfId="0" quotePrefix="1" applyNumberFormat="1" applyFont="1" applyBorder="1" applyAlignment="1">
      <alignment horizontal="center" vertical="center"/>
    </xf>
    <xf numFmtId="164" fontId="49" fillId="0" borderId="34" xfId="0" quotePrefix="1" applyNumberFormat="1" applyFont="1" applyBorder="1" applyAlignment="1">
      <alignment horizontal="center" wrapText="1"/>
    </xf>
    <xf numFmtId="164" fontId="4" fillId="0" borderId="0" xfId="0" quotePrefix="1" applyNumberFormat="1" applyFont="1" applyAlignment="1">
      <alignment horizontal="center" vertical="center"/>
    </xf>
    <xf numFmtId="164" fontId="5" fillId="0" borderId="0" xfId="0" quotePrefix="1" applyNumberFormat="1" applyFont="1" applyAlignment="1">
      <alignment horizontal="center" vertical="center"/>
    </xf>
    <xf numFmtId="0" fontId="33" fillId="0" borderId="0" xfId="0" applyFont="1" applyAlignment="1">
      <alignment vertical="center"/>
    </xf>
    <xf numFmtId="0" fontId="4" fillId="0" borderId="0" xfId="0" applyFont="1" applyAlignment="1">
      <alignment horizontal="right" indent="2"/>
    </xf>
    <xf numFmtId="0" fontId="29" fillId="0" borderId="0" xfId="1" applyFill="1" applyBorder="1" applyAlignment="1" applyProtection="1"/>
    <xf numFmtId="164" fontId="35" fillId="0" borderId="34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5" borderId="3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164" fontId="4" fillId="6" borderId="3" xfId="0" applyNumberFormat="1" applyFon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30" fillId="2" borderId="31" xfId="0" applyNumberFormat="1" applyFont="1" applyFill="1" applyBorder="1" applyAlignment="1">
      <alignment horizontal="center" vertical="center"/>
    </xf>
    <xf numFmtId="164" fontId="30" fillId="2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32" xfId="0" applyNumberFormat="1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0" fontId="3" fillId="2" borderId="31" xfId="0" applyFont="1" applyFill="1" applyBorder="1" applyAlignment="1">
      <alignment horizontal="right" vertical="center" indent="1"/>
    </xf>
    <xf numFmtId="0" fontId="3" fillId="2" borderId="27" xfId="0" applyFont="1" applyFill="1" applyBorder="1" applyAlignment="1">
      <alignment horizontal="right" vertical="center" indent="1"/>
    </xf>
    <xf numFmtId="0" fontId="3" fillId="2" borderId="2" xfId="0" applyFont="1" applyFill="1" applyBorder="1" applyAlignment="1">
      <alignment horizontal="right" vertical="center" indent="1"/>
    </xf>
    <xf numFmtId="0" fontId="4" fillId="2" borderId="3" xfId="0" applyFont="1" applyFill="1" applyBorder="1" applyAlignment="1">
      <alignment horizontal="right" vertical="center" indent="1"/>
    </xf>
    <xf numFmtId="0" fontId="4" fillId="2" borderId="5" xfId="0" applyFont="1" applyFill="1" applyBorder="1" applyAlignment="1">
      <alignment horizontal="right" vertical="center" indent="1"/>
    </xf>
    <xf numFmtId="0" fontId="4" fillId="2" borderId="4" xfId="0" applyFont="1" applyFill="1" applyBorder="1" applyAlignment="1">
      <alignment horizontal="right" vertical="center" indent="1"/>
    </xf>
    <xf numFmtId="0" fontId="40" fillId="0" borderId="34" xfId="0" applyFont="1" applyBorder="1" applyAlignment="1">
      <alignment horizontal="right" vertical="center" indent="1"/>
    </xf>
    <xf numFmtId="164" fontId="46" fillId="3" borderId="34" xfId="0" applyNumberFormat="1" applyFont="1" applyFill="1" applyBorder="1" applyAlignment="1">
      <alignment horizontal="center" vertical="center" wrapText="1"/>
    </xf>
    <xf numFmtId="0" fontId="29" fillId="0" borderId="0" xfId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31" fillId="3" borderId="34" xfId="0" applyFont="1" applyFill="1" applyBorder="1" applyAlignment="1">
      <alignment horizontal="center" vertical="center" wrapText="1"/>
    </xf>
    <xf numFmtId="0" fontId="40" fillId="0" borderId="39" xfId="0" applyFont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164" fontId="57" fillId="0" borderId="34" xfId="1" applyNumberFormat="1" applyFont="1" applyBorder="1" applyAlignment="1" applyProtection="1">
      <alignment horizontal="center" vertical="center"/>
      <protection locked="0"/>
    </xf>
    <xf numFmtId="0" fontId="29" fillId="0" borderId="0" xfId="1" applyFill="1" applyAlignment="1" applyProtection="1">
      <alignment horizontal="center"/>
      <protection locked="0"/>
    </xf>
    <xf numFmtId="164" fontId="40" fillId="3" borderId="34" xfId="0" applyNumberFormat="1" applyFont="1" applyFill="1" applyBorder="1" applyAlignment="1">
      <alignment horizontal="center" vertical="center"/>
    </xf>
    <xf numFmtId="0" fontId="45" fillId="0" borderId="34" xfId="0" applyFont="1" applyBorder="1" applyAlignment="1">
      <alignment horizontal="center" vertical="center" textRotation="180"/>
    </xf>
    <xf numFmtId="164" fontId="46" fillId="3" borderId="35" xfId="0" applyNumberFormat="1" applyFont="1" applyFill="1" applyBorder="1" applyAlignment="1">
      <alignment horizontal="center" vertical="center"/>
    </xf>
    <xf numFmtId="164" fontId="46" fillId="3" borderId="40" xfId="0" applyNumberFormat="1" applyFont="1" applyFill="1" applyBorder="1" applyAlignment="1">
      <alignment horizontal="center" vertical="center"/>
    </xf>
    <xf numFmtId="164" fontId="46" fillId="3" borderId="36" xfId="0" applyNumberFormat="1" applyFont="1" applyFill="1" applyBorder="1" applyAlignment="1">
      <alignment horizontal="center" vertical="center"/>
    </xf>
    <xf numFmtId="0" fontId="41" fillId="0" borderId="0" xfId="1" applyFont="1" applyFill="1" applyBorder="1" applyAlignment="1" applyProtection="1">
      <alignment horizontal="center" vertical="center" wrapText="1"/>
    </xf>
    <xf numFmtId="0" fontId="44" fillId="0" borderId="0" xfId="1" applyFont="1" applyFill="1" applyBorder="1" applyAlignment="1" applyProtection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6" fillId="3" borderId="34" xfId="0" applyFont="1" applyFill="1" applyBorder="1" applyAlignment="1">
      <alignment horizontal="center" vertical="center"/>
    </xf>
    <xf numFmtId="164" fontId="47" fillId="3" borderId="34" xfId="0" quotePrefix="1" applyNumberFormat="1" applyFont="1" applyFill="1" applyBorder="1" applyAlignment="1">
      <alignment horizontal="center" vertical="center"/>
    </xf>
    <xf numFmtId="164" fontId="26" fillId="0" borderId="34" xfId="0" applyNumberFormat="1" applyFont="1" applyBorder="1" applyAlignment="1">
      <alignment horizontal="center" vertical="center"/>
    </xf>
    <xf numFmtId="0" fontId="46" fillId="7" borderId="35" xfId="0" applyFont="1" applyFill="1" applyBorder="1" applyAlignment="1">
      <alignment horizontal="center" vertical="center"/>
    </xf>
    <xf numFmtId="0" fontId="46" fillId="7" borderId="40" xfId="0" applyFont="1" applyFill="1" applyBorder="1" applyAlignment="1">
      <alignment horizontal="center" vertical="center"/>
    </xf>
    <xf numFmtId="0" fontId="46" fillId="7" borderId="36" xfId="0" applyFont="1" applyFill="1" applyBorder="1" applyAlignment="1">
      <alignment horizontal="center" vertical="center"/>
    </xf>
    <xf numFmtId="164" fontId="46" fillId="3" borderId="37" xfId="0" applyNumberFormat="1" applyFont="1" applyFill="1" applyBorder="1" applyAlignment="1">
      <alignment horizontal="center" vertical="center"/>
    </xf>
    <xf numFmtId="164" fontId="40" fillId="3" borderId="38" xfId="0" applyNumberFormat="1" applyFont="1" applyFill="1" applyBorder="1" applyAlignment="1">
      <alignment horizontal="center" vertical="center"/>
    </xf>
    <xf numFmtId="165" fontId="26" fillId="0" borderId="34" xfId="0" applyNumberFormat="1" applyFont="1" applyBorder="1" applyAlignment="1">
      <alignment horizontal="center" vertical="center"/>
    </xf>
    <xf numFmtId="164" fontId="46" fillId="3" borderId="34" xfId="0" applyNumberFormat="1" applyFont="1" applyFill="1" applyBorder="1" applyAlignment="1">
      <alignment horizontal="center" vertical="center"/>
    </xf>
    <xf numFmtId="0" fontId="40" fillId="0" borderId="35" xfId="0" applyFont="1" applyBorder="1" applyAlignment="1">
      <alignment horizontal="center" vertical="center"/>
    </xf>
    <xf numFmtId="0" fontId="40" fillId="0" borderId="40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6" fillId="3" borderId="34" xfId="0" applyFont="1" applyFill="1" applyBorder="1" applyAlignment="1">
      <alignment horizontal="right" vertical="center" indent="1"/>
    </xf>
    <xf numFmtId="164" fontId="25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4" fontId="11" fillId="0" borderId="0" xfId="0" quotePrefix="1" applyNumberFormat="1" applyFont="1" applyAlignment="1">
      <alignment horizontal="center" wrapText="1"/>
    </xf>
    <xf numFmtId="164" fontId="15" fillId="0" borderId="30" xfId="0" applyNumberFormat="1" applyFont="1" applyBorder="1" applyAlignment="1">
      <alignment horizontal="center" vertical="center" wrapText="1"/>
    </xf>
    <xf numFmtId="164" fontId="15" fillId="0" borderId="29" xfId="0" applyNumberFormat="1" applyFont="1" applyBorder="1" applyAlignment="1">
      <alignment horizontal="center" vertical="center"/>
    </xf>
    <xf numFmtId="164" fontId="15" fillId="0" borderId="28" xfId="0" applyNumberFormat="1" applyFont="1" applyBorder="1" applyAlignment="1">
      <alignment horizontal="center" vertical="center"/>
    </xf>
    <xf numFmtId="164" fontId="15" fillId="0" borderId="8" xfId="0" applyNumberFormat="1" applyFont="1" applyBorder="1" applyAlignment="1">
      <alignment horizontal="center" vertical="center"/>
    </xf>
    <xf numFmtId="164" fontId="15" fillId="0" borderId="27" xfId="0" applyNumberFormat="1" applyFont="1" applyBorder="1" applyAlignment="1">
      <alignment horizontal="center" vertical="center"/>
    </xf>
    <xf numFmtId="164" fontId="15" fillId="0" borderId="6" xfId="0" applyNumberFormat="1" applyFont="1" applyBorder="1" applyAlignment="1">
      <alignment horizontal="center" vertical="center"/>
    </xf>
    <xf numFmtId="164" fontId="17" fillId="0" borderId="13" xfId="0" applyNumberFormat="1" applyFont="1" applyBorder="1" applyAlignment="1">
      <alignment horizontal="center" vertical="center"/>
    </xf>
    <xf numFmtId="164" fontId="17" fillId="0" borderId="26" xfId="0" applyNumberFormat="1" applyFont="1" applyBorder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7" fillId="0" borderId="12" xfId="0" applyNumberFormat="1" applyFont="1" applyBorder="1" applyAlignment="1">
      <alignment horizontal="center" vertical="center"/>
    </xf>
    <xf numFmtId="164" fontId="17" fillId="0" borderId="17" xfId="0" applyNumberFormat="1" applyFont="1" applyBorder="1" applyAlignment="1">
      <alignment horizontal="center" vertical="center"/>
    </xf>
    <xf numFmtId="164" fontId="17" fillId="0" borderId="10" xfId="0" applyNumberFormat="1" applyFont="1" applyBorder="1" applyAlignment="1">
      <alignment horizontal="center" vertical="center"/>
    </xf>
    <xf numFmtId="164" fontId="17" fillId="0" borderId="16" xfId="0" applyNumberFormat="1" applyFont="1" applyBorder="1" applyAlignment="1">
      <alignment horizontal="center" vertical="center"/>
    </xf>
    <xf numFmtId="164" fontId="15" fillId="0" borderId="15" xfId="0" applyNumberFormat="1" applyFont="1" applyBorder="1" applyAlignment="1">
      <alignment horizontal="center" vertical="center" wrapText="1"/>
    </xf>
    <xf numFmtId="164" fontId="15" fillId="0" borderId="24" xfId="0" applyNumberFormat="1" applyFont="1" applyBorder="1" applyAlignment="1">
      <alignment horizontal="center" vertical="center"/>
    </xf>
    <xf numFmtId="164" fontId="15" fillId="0" borderId="14" xfId="0" applyNumberFormat="1" applyFont="1" applyBorder="1" applyAlignment="1">
      <alignment horizontal="center" vertical="center"/>
    </xf>
    <xf numFmtId="164" fontId="15" fillId="0" borderId="23" xfId="0" applyNumberFormat="1" applyFont="1" applyBorder="1" applyAlignment="1">
      <alignment horizontal="center" vertical="center"/>
    </xf>
    <xf numFmtId="164" fontId="15" fillId="0" borderId="22" xfId="0" applyNumberFormat="1" applyFont="1" applyBorder="1" applyAlignment="1">
      <alignment horizontal="center" vertical="center"/>
    </xf>
    <xf numFmtId="164" fontId="15" fillId="0" borderId="21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20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4" fontId="18" fillId="0" borderId="18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7BAFF"/>
      <color rgb="FF6699FF"/>
      <color rgb="FFD3B5E9"/>
      <color rgb="FFBD92DE"/>
      <color rgb="FFDEE30F"/>
      <color rgb="FFF3F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152112</xdr:colOff>
      <xdr:row>1</xdr:row>
      <xdr:rowOff>7620</xdr:rowOff>
    </xdr:from>
    <xdr:to>
      <xdr:col>25</xdr:col>
      <xdr:colOff>327348</xdr:colOff>
      <xdr:row>23</xdr:row>
      <xdr:rowOff>22860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C9F284F6-B9CD-8D57-1A43-44ED013B6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4052" y="198120"/>
          <a:ext cx="3627096" cy="52501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57</xdr:row>
      <xdr:rowOff>0</xdr:rowOff>
    </xdr:from>
    <xdr:ext cx="6939066" cy="4695238"/>
    <xdr:pic>
      <xdr:nvPicPr>
        <xdr:cNvPr id="2" name="Picture 1">
          <a:extLst>
            <a:ext uri="{FF2B5EF4-FFF2-40B4-BE49-F238E27FC236}">
              <a16:creationId xmlns:a16="http://schemas.microsoft.com/office/drawing/2014/main" id="{39EA536B-69B8-474A-B64A-45767F4DD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98720" y="13030200"/>
          <a:ext cx="6939066" cy="4695238"/>
        </a:xfrm>
        <a:prstGeom prst="rect">
          <a:avLst/>
        </a:prstGeom>
        <a:effectLst>
          <a:softEdge rad="63500"/>
        </a:effectLst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ech3d.com/portfolio" TargetMode="External"/><Relationship Id="rId2" Type="http://schemas.openxmlformats.org/officeDocument/2006/relationships/hyperlink" Target="https://www.engineersedge.com/drill_sizes.htm" TargetMode="External"/><Relationship Id="rId1" Type="http://schemas.openxmlformats.org/officeDocument/2006/relationships/hyperlink" Target="https://www.engineersedge.com/drill_sizes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ngineersedge.com/drill_sizes.ht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4150C-C9A2-48B2-85DB-963800171448}">
  <sheetPr codeName="Sheet1"/>
  <dimension ref="C5:L24"/>
  <sheetViews>
    <sheetView workbookViewId="0">
      <selection activeCell="F29" sqref="F29"/>
    </sheetView>
  </sheetViews>
  <sheetFormatPr defaultRowHeight="14.4"/>
  <cols>
    <col min="3" max="3" width="28.109375" style="10" customWidth="1"/>
    <col min="4" max="4" width="26.88671875" style="1" customWidth="1"/>
    <col min="5" max="5" width="27.6640625" style="1" customWidth="1"/>
    <col min="6" max="6" width="27.33203125" style="1" customWidth="1"/>
    <col min="7" max="12" width="9.109375" style="1"/>
  </cols>
  <sheetData>
    <row r="5" spans="3:6" s="5" customFormat="1" ht="27.75" customHeight="1">
      <c r="C5" s="8"/>
      <c r="D5" s="3" t="s">
        <v>0</v>
      </c>
      <c r="E5" s="4" t="s">
        <v>1</v>
      </c>
      <c r="F5" s="5" t="s">
        <v>12</v>
      </c>
    </row>
    <row r="6" spans="3:6" s="2" customFormat="1" ht="20.100000000000001" customHeight="1">
      <c r="C6" s="9"/>
      <c r="D6" s="2" t="s">
        <v>2</v>
      </c>
      <c r="E6" s="2" t="s">
        <v>3</v>
      </c>
      <c r="F6" s="2" t="s">
        <v>13</v>
      </c>
    </row>
    <row r="7" spans="3:6" s="2" customFormat="1" ht="20.100000000000001" customHeight="1">
      <c r="C7" s="9"/>
      <c r="D7" s="2" t="s">
        <v>4</v>
      </c>
      <c r="E7" s="2" t="s">
        <v>5</v>
      </c>
      <c r="F7" s="2" t="s">
        <v>13</v>
      </c>
    </row>
    <row r="8" spans="3:6" s="2" customFormat="1" ht="20.100000000000001" customHeight="1">
      <c r="C8" s="9"/>
      <c r="D8" s="2" t="s">
        <v>6</v>
      </c>
      <c r="E8" s="2" t="s">
        <v>7</v>
      </c>
      <c r="F8" s="2" t="s">
        <v>14</v>
      </c>
    </row>
    <row r="9" spans="3:6" s="2" customFormat="1" ht="20.100000000000001" customHeight="1">
      <c r="C9" s="9"/>
      <c r="D9" s="2" t="s">
        <v>8</v>
      </c>
      <c r="E9" s="2" t="s">
        <v>9</v>
      </c>
      <c r="F9" s="2" t="s">
        <v>15</v>
      </c>
    </row>
    <row r="10" spans="3:6" s="2" customFormat="1" ht="20.100000000000001" customHeight="1">
      <c r="C10" s="9"/>
      <c r="D10" s="2" t="s">
        <v>10</v>
      </c>
      <c r="E10" s="2" t="s">
        <v>11</v>
      </c>
      <c r="F10" s="2" t="s">
        <v>17</v>
      </c>
    </row>
    <row r="11" spans="3:6" s="2" customFormat="1" ht="20.100000000000001" customHeight="1">
      <c r="C11" s="9"/>
      <c r="D11" s="2" t="s">
        <v>18</v>
      </c>
      <c r="E11" s="2" t="s">
        <v>20</v>
      </c>
      <c r="F11" s="2" t="s">
        <v>16</v>
      </c>
    </row>
    <row r="12" spans="3:6" s="2" customFormat="1" ht="20.100000000000001" customHeight="1">
      <c r="C12" s="9"/>
      <c r="D12" s="2" t="s">
        <v>19</v>
      </c>
      <c r="E12" s="2" t="s">
        <v>21</v>
      </c>
      <c r="F12" s="2" t="s">
        <v>22</v>
      </c>
    </row>
    <row r="13" spans="3:6" s="2" customFormat="1" ht="20.100000000000001" customHeight="1">
      <c r="C13" s="9"/>
    </row>
    <row r="14" spans="3:6" s="2" customFormat="1" ht="20.100000000000001" customHeight="1">
      <c r="C14" s="9"/>
      <c r="D14" s="2" t="s">
        <v>23</v>
      </c>
    </row>
    <row r="15" spans="3:6" s="2" customFormat="1" ht="20.100000000000001" customHeight="1">
      <c r="C15" s="9"/>
    </row>
    <row r="16" spans="3:6" s="2" customFormat="1" ht="20.100000000000001" customHeight="1">
      <c r="C16" s="9"/>
    </row>
    <row r="17" spans="3:4" s="2" customFormat="1" ht="20.100000000000001" customHeight="1">
      <c r="C17" s="9"/>
      <c r="D17" s="6" t="s">
        <v>24</v>
      </c>
    </row>
    <row r="18" spans="3:4" s="2" customFormat="1" ht="20.100000000000001" customHeight="1">
      <c r="C18" s="9"/>
      <c r="D18" s="6" t="s">
        <v>27</v>
      </c>
    </row>
    <row r="19" spans="3:4" s="2" customFormat="1" ht="20.100000000000001" customHeight="1">
      <c r="C19" s="9"/>
      <c r="D19" s="6" t="s">
        <v>28</v>
      </c>
    </row>
    <row r="20" spans="3:4" s="2" customFormat="1" ht="20.100000000000001" customHeight="1">
      <c r="C20" s="9"/>
      <c r="D20" s="6" t="s">
        <v>26</v>
      </c>
    </row>
    <row r="21" spans="3:4" s="2" customFormat="1" ht="20.100000000000001" customHeight="1">
      <c r="C21" s="9"/>
      <c r="D21" s="7" t="s">
        <v>29</v>
      </c>
    </row>
    <row r="22" spans="3:4" s="2" customFormat="1" ht="20.100000000000001" customHeight="1">
      <c r="C22" s="9"/>
      <c r="D22" s="6" t="s">
        <v>25</v>
      </c>
    </row>
    <row r="23" spans="3:4" s="2" customFormat="1" ht="20.100000000000001" customHeight="1">
      <c r="C23" s="9"/>
      <c r="D23" s="7" t="s">
        <v>30</v>
      </c>
    </row>
    <row r="24" spans="3:4" s="2" customFormat="1" ht="20.100000000000001" customHeight="1">
      <c r="C2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82252-ACE0-49F2-B681-F27E82232937}">
  <sheetPr codeName="Sheet2"/>
  <dimension ref="A1:AA51"/>
  <sheetViews>
    <sheetView showGridLines="0" showRowColHeaders="0" tabSelected="1" zoomScaleNormal="100" workbookViewId="0">
      <selection activeCell="D6" sqref="D6"/>
    </sheetView>
  </sheetViews>
  <sheetFormatPr defaultColWidth="0" defaultRowHeight="20.100000000000001" customHeight="1" zeroHeight="1"/>
  <cols>
    <col min="1" max="1" width="9.109375" style="57" customWidth="1"/>
    <col min="2" max="2" width="15.77734375" style="57" customWidth="1"/>
    <col min="3" max="4" width="9.109375" style="57" customWidth="1"/>
    <col min="5" max="5" width="1.77734375" style="57" customWidth="1"/>
    <col min="6" max="7" width="10.77734375" style="57" customWidth="1"/>
    <col min="8" max="8" width="1.77734375" style="57" customWidth="1"/>
    <col min="9" max="9" width="9.109375" style="58" customWidth="1"/>
    <col min="10" max="10" width="11.77734375" style="56" customWidth="1"/>
    <col min="11" max="11" width="6.77734375" style="56" customWidth="1"/>
    <col min="12" max="12" width="8.77734375" style="56" customWidth="1"/>
    <col min="13" max="13" width="1.77734375" style="56" customWidth="1"/>
    <col min="14" max="14" width="8.77734375" style="56" customWidth="1"/>
    <col min="15" max="15" width="4.77734375" style="57" customWidth="1"/>
    <col min="16" max="18" width="10.77734375" style="57" hidden="1" customWidth="1"/>
    <col min="19" max="20" width="0" style="57" hidden="1" customWidth="1"/>
    <col min="21" max="26" width="9.109375" style="57" customWidth="1"/>
    <col min="27" max="27" width="0" style="57" hidden="1" customWidth="1"/>
    <col min="28" max="16384" width="9.109375" style="57" hidden="1"/>
  </cols>
  <sheetData>
    <row r="1" spans="2:20" s="53" customFormat="1" ht="15" customHeight="1">
      <c r="I1" s="54"/>
      <c r="J1" s="55"/>
      <c r="K1" s="55"/>
      <c r="L1" s="55"/>
      <c r="M1" s="55"/>
      <c r="N1" s="55"/>
    </row>
    <row r="2" spans="2:20" ht="20.100000000000001" customHeight="1">
      <c r="B2" s="132" t="s">
        <v>163</v>
      </c>
      <c r="C2" s="136" t="s">
        <v>185</v>
      </c>
      <c r="D2" s="137"/>
      <c r="E2" s="137"/>
      <c r="F2" s="137"/>
      <c r="G2" s="137"/>
      <c r="H2" s="137"/>
      <c r="I2" s="137"/>
      <c r="J2" s="137"/>
      <c r="K2" s="137"/>
      <c r="L2" s="138"/>
      <c r="N2" s="117" t="s">
        <v>180</v>
      </c>
      <c r="P2" s="79" t="s">
        <v>160</v>
      </c>
      <c r="Q2" s="80"/>
      <c r="R2" s="80"/>
      <c r="S2" s="80"/>
      <c r="T2" s="81"/>
    </row>
    <row r="3" spans="2:20" ht="20.100000000000001" customHeight="1">
      <c r="B3" s="133"/>
      <c r="C3" s="123" t="s">
        <v>186</v>
      </c>
      <c r="D3" s="124"/>
      <c r="E3" s="124"/>
      <c r="F3" s="124"/>
      <c r="G3" s="125"/>
      <c r="H3" s="123" t="s">
        <v>176</v>
      </c>
      <c r="I3" s="124"/>
      <c r="J3" s="124"/>
      <c r="K3" s="124"/>
      <c r="L3" s="125"/>
      <c r="N3" s="117"/>
      <c r="P3" s="82" t="s">
        <v>162</v>
      </c>
      <c r="Q3" s="83"/>
      <c r="R3" s="83"/>
      <c r="S3" s="83"/>
      <c r="T3" s="84"/>
    </row>
    <row r="4" spans="2:20" ht="12" customHeight="1">
      <c r="N4" s="117"/>
      <c r="P4" s="101" t="s">
        <v>37</v>
      </c>
      <c r="Q4" s="102"/>
      <c r="R4" s="103"/>
      <c r="S4" s="95">
        <f>S5+S6+(S7*(1+(2*S8)/S9))</f>
        <v>0.25328000000000001</v>
      </c>
      <c r="T4" s="96"/>
    </row>
    <row r="5" spans="2:20" ht="20.100000000000001" customHeight="1">
      <c r="B5" s="129" t="s">
        <v>165</v>
      </c>
      <c r="C5" s="130"/>
      <c r="D5" s="131"/>
      <c r="F5" s="111" t="s">
        <v>184</v>
      </c>
      <c r="G5" s="111"/>
      <c r="H5" s="111"/>
      <c r="I5" s="111"/>
      <c r="J5" s="111"/>
      <c r="K5" s="111"/>
      <c r="L5" s="111"/>
      <c r="N5" s="117"/>
      <c r="P5" s="104" t="s">
        <v>149</v>
      </c>
      <c r="Q5" s="105"/>
      <c r="R5" s="106"/>
      <c r="S5" s="91">
        <f>D6</f>
        <v>0.19</v>
      </c>
      <c r="T5" s="92"/>
    </row>
    <row r="6" spans="2:20" ht="20.100000000000001" customHeight="1">
      <c r="B6" s="139" t="s">
        <v>172</v>
      </c>
      <c r="C6" s="139"/>
      <c r="D6" s="77">
        <v>0.19</v>
      </c>
      <c r="E6" s="59"/>
      <c r="F6" s="111"/>
      <c r="G6" s="111"/>
      <c r="H6" s="111"/>
      <c r="I6" s="111"/>
      <c r="J6" s="111"/>
      <c r="K6" s="111"/>
      <c r="L6" s="111"/>
      <c r="M6" s="60"/>
      <c r="N6" s="117"/>
      <c r="O6" s="109"/>
      <c r="P6" s="104" t="s">
        <v>159</v>
      </c>
      <c r="Q6" s="105"/>
      <c r="R6" s="106"/>
      <c r="S6" s="97">
        <v>7.0000000000000001E-3</v>
      </c>
      <c r="T6" s="98"/>
    </row>
    <row r="7" spans="2:20" ht="20.100000000000001" customHeight="1">
      <c r="B7" s="139" t="s">
        <v>173</v>
      </c>
      <c r="C7" s="139"/>
      <c r="D7" s="77">
        <v>0.755</v>
      </c>
      <c r="E7" s="59"/>
      <c r="F7" s="111"/>
      <c r="G7" s="111"/>
      <c r="H7" s="111"/>
      <c r="I7" s="111"/>
      <c r="J7" s="111"/>
      <c r="K7" s="111"/>
      <c r="L7" s="111"/>
      <c r="M7" s="60"/>
      <c r="N7" s="117"/>
      <c r="O7" s="110"/>
      <c r="P7" s="104" t="s">
        <v>36</v>
      </c>
      <c r="Q7" s="105"/>
      <c r="R7" s="106"/>
      <c r="S7" s="99">
        <v>1.4E-2</v>
      </c>
      <c r="T7" s="100"/>
    </row>
    <row r="8" spans="2:20" ht="20.100000000000001" customHeight="1">
      <c r="B8" s="139" t="s">
        <v>174</v>
      </c>
      <c r="C8" s="139"/>
      <c r="D8" s="77">
        <v>0.5</v>
      </c>
      <c r="E8" s="59"/>
      <c r="F8" s="111"/>
      <c r="G8" s="111"/>
      <c r="H8" s="111"/>
      <c r="I8" s="111"/>
      <c r="J8" s="111"/>
      <c r="K8" s="111"/>
      <c r="L8" s="111"/>
      <c r="M8" s="60"/>
      <c r="N8" s="117"/>
      <c r="O8" s="110"/>
      <c r="P8" s="104" t="s">
        <v>35</v>
      </c>
      <c r="Q8" s="105"/>
      <c r="R8" s="106"/>
      <c r="S8" s="85">
        <f>D7</f>
        <v>0.755</v>
      </c>
      <c r="T8" s="86"/>
    </row>
    <row r="9" spans="2:20" ht="20.100000000000001" customHeight="1">
      <c r="B9" s="139" t="s">
        <v>175</v>
      </c>
      <c r="C9" s="139"/>
      <c r="D9" s="77">
        <v>2E-3</v>
      </c>
      <c r="E9" s="59"/>
      <c r="F9" s="111"/>
      <c r="G9" s="111"/>
      <c r="H9" s="111"/>
      <c r="I9" s="111"/>
      <c r="J9" s="111"/>
      <c r="K9" s="111"/>
      <c r="L9" s="111"/>
      <c r="M9" s="60"/>
      <c r="N9" s="117"/>
      <c r="O9" s="110"/>
      <c r="P9" s="104" t="s">
        <v>34</v>
      </c>
      <c r="Q9" s="105"/>
      <c r="R9" s="106"/>
      <c r="S9" s="87">
        <f>D8</f>
        <v>0.5</v>
      </c>
      <c r="T9" s="88"/>
    </row>
    <row r="10" spans="2:20" ht="12" customHeight="1">
      <c r="B10" s="60"/>
      <c r="C10" s="60"/>
      <c r="D10" s="60"/>
      <c r="F10" s="61"/>
      <c r="G10" s="61"/>
      <c r="H10" s="61"/>
      <c r="I10" s="56"/>
      <c r="J10" s="62"/>
      <c r="K10" s="62"/>
      <c r="L10" s="62"/>
      <c r="M10" s="60"/>
      <c r="N10" s="117"/>
      <c r="O10" s="110"/>
      <c r="P10" s="104" t="s">
        <v>158</v>
      </c>
      <c r="Q10" s="105"/>
      <c r="R10" s="106"/>
      <c r="S10" s="89">
        <f>D9</f>
        <v>2E-3</v>
      </c>
      <c r="T10" s="90"/>
    </row>
    <row r="11" spans="2:20" ht="20.100000000000001" customHeight="1">
      <c r="B11" s="126" t="s">
        <v>168</v>
      </c>
      <c r="C11" s="126"/>
      <c r="D11" s="126"/>
      <c r="E11" s="63"/>
      <c r="F11" s="126" t="s">
        <v>169</v>
      </c>
      <c r="G11" s="126"/>
      <c r="H11" s="63"/>
      <c r="I11" s="135" t="s">
        <v>179</v>
      </c>
      <c r="J11" s="135"/>
      <c r="K11" s="135"/>
      <c r="L11" s="135"/>
      <c r="M11" s="60"/>
      <c r="N11" s="117"/>
      <c r="O11" s="110"/>
      <c r="P11" s="104" t="s">
        <v>38</v>
      </c>
      <c r="Q11" s="105"/>
      <c r="R11" s="106"/>
      <c r="S11" s="91">
        <f>S4+S10</f>
        <v>0.25528000000000001</v>
      </c>
      <c r="T11" s="92"/>
    </row>
    <row r="12" spans="2:20" ht="20.100000000000001" customHeight="1">
      <c r="B12" s="64" t="s">
        <v>150</v>
      </c>
      <c r="C12" s="108" t="s">
        <v>170</v>
      </c>
      <c r="D12" s="108"/>
      <c r="E12" s="63"/>
      <c r="F12" s="127" t="s">
        <v>171</v>
      </c>
      <c r="G12" s="127"/>
      <c r="H12" s="63"/>
      <c r="I12" s="118" t="s">
        <v>183</v>
      </c>
      <c r="J12" s="119"/>
      <c r="K12" s="119"/>
      <c r="L12" s="120"/>
      <c r="N12" s="117"/>
      <c r="O12" s="110"/>
      <c r="P12" s="104" t="s">
        <v>161</v>
      </c>
      <c r="Q12" s="105"/>
      <c r="R12" s="106"/>
      <c r="S12" s="93" t="s">
        <v>152</v>
      </c>
      <c r="T12" s="94"/>
    </row>
    <row r="13" spans="2:20" ht="20.100000000000001" customHeight="1">
      <c r="B13" s="107" t="s">
        <v>148</v>
      </c>
      <c r="C13" s="107"/>
      <c r="D13" s="65">
        <f>SUM(D6,0.03125)</f>
        <v>0.22125</v>
      </c>
      <c r="F13" s="128">
        <f>(D13-D6)-D9</f>
        <v>2.9249999999999998E-2</v>
      </c>
      <c r="G13" s="128"/>
      <c r="I13" s="107" t="s">
        <v>164</v>
      </c>
      <c r="J13" s="107"/>
      <c r="K13" s="134">
        <f>S11</f>
        <v>0.25528000000000001</v>
      </c>
      <c r="L13" s="134"/>
      <c r="N13" s="57"/>
      <c r="O13" s="110"/>
    </row>
    <row r="14" spans="2:20" ht="20.100000000000001" customHeight="1">
      <c r="B14" s="107" t="s">
        <v>147</v>
      </c>
      <c r="C14" s="107"/>
      <c r="D14" s="65">
        <f>SUM(D6,0.0625)</f>
        <v>0.2525</v>
      </c>
      <c r="F14" s="128">
        <f>(D14-D6)-D9</f>
        <v>6.0499999999999998E-2</v>
      </c>
      <c r="G14" s="128"/>
      <c r="I14" s="107" t="s">
        <v>161</v>
      </c>
      <c r="J14" s="107"/>
      <c r="K14" s="114" t="s">
        <v>152</v>
      </c>
      <c r="L14" s="114"/>
      <c r="N14" s="117" t="s">
        <v>181</v>
      </c>
      <c r="O14" s="110"/>
    </row>
    <row r="15" spans="2:20" ht="20.100000000000001" customHeight="1">
      <c r="B15" s="107" t="s">
        <v>146</v>
      </c>
      <c r="C15" s="107"/>
      <c r="D15" s="65">
        <f>SUM(D6,0.125)</f>
        <v>0.315</v>
      </c>
      <c r="F15" s="128">
        <f>(D15-D6)-D9</f>
        <v>0.123</v>
      </c>
      <c r="G15" s="128"/>
      <c r="I15" s="112" t="s">
        <v>182</v>
      </c>
      <c r="J15" s="112"/>
      <c r="K15" s="112"/>
      <c r="L15" s="112"/>
      <c r="N15" s="117"/>
      <c r="O15" s="110"/>
    </row>
    <row r="16" spans="2:20" ht="12" customHeight="1">
      <c r="B16" s="56"/>
      <c r="C16" s="59"/>
      <c r="D16" s="56"/>
      <c r="I16" s="113"/>
      <c r="J16" s="113"/>
      <c r="K16" s="113"/>
      <c r="L16" s="113"/>
      <c r="N16" s="117"/>
      <c r="O16" s="110"/>
    </row>
    <row r="17" spans="2:18" ht="20.100000000000001" customHeight="1">
      <c r="B17" s="126" t="s">
        <v>167</v>
      </c>
      <c r="C17" s="126"/>
      <c r="D17" s="126"/>
      <c r="F17" s="108" t="s">
        <v>177</v>
      </c>
      <c r="G17" s="108"/>
      <c r="I17" s="113"/>
      <c r="J17" s="113"/>
      <c r="K17" s="113"/>
      <c r="L17" s="113"/>
      <c r="M17" s="57"/>
      <c r="N17" s="117"/>
      <c r="O17" s="110"/>
    </row>
    <row r="18" spans="2:18" ht="20.100000000000001" customHeight="1">
      <c r="B18" s="64" t="s">
        <v>31</v>
      </c>
      <c r="C18" s="66" t="s">
        <v>32</v>
      </c>
      <c r="D18" s="66" t="s">
        <v>33</v>
      </c>
      <c r="F18" s="116" t="s">
        <v>151</v>
      </c>
      <c r="G18" s="116"/>
      <c r="I18" s="76"/>
      <c r="J18" s="115" t="e" vm="1">
        <v>#VALUE!</v>
      </c>
      <c r="K18" s="115"/>
      <c r="L18" s="76"/>
      <c r="M18" s="57"/>
      <c r="N18" s="117"/>
      <c r="O18" s="110"/>
    </row>
    <row r="19" spans="2:18" ht="20.100000000000001" customHeight="1">
      <c r="B19" s="67" t="s">
        <v>153</v>
      </c>
      <c r="C19" s="68">
        <v>5.0000000000000001E-3</v>
      </c>
      <c r="D19" s="69">
        <v>1E-3</v>
      </c>
      <c r="F19" s="70" t="s">
        <v>137</v>
      </c>
      <c r="G19" s="71">
        <f>SQRT(0.005^2+0.005^2)</f>
        <v>7.0710678118654753E-3</v>
      </c>
      <c r="I19" s="76"/>
      <c r="J19" s="115"/>
      <c r="K19" s="115"/>
      <c r="L19" s="76"/>
      <c r="M19" s="57"/>
      <c r="N19" s="117"/>
      <c r="O19" s="110"/>
    </row>
    <row r="20" spans="2:18" ht="20.100000000000001" customHeight="1">
      <c r="B20" s="67" t="s">
        <v>154</v>
      </c>
      <c r="C20" s="68">
        <v>6.0000000000000001E-3</v>
      </c>
      <c r="D20" s="69">
        <v>1E-3</v>
      </c>
      <c r="F20" s="70" t="s">
        <v>134</v>
      </c>
      <c r="G20" s="71">
        <f>SQRT(0.01^2+0.01^2)</f>
        <v>1.4142135623730951E-2</v>
      </c>
      <c r="I20" s="76"/>
      <c r="J20" s="115"/>
      <c r="K20" s="115"/>
      <c r="L20" s="76"/>
      <c r="M20" s="62"/>
      <c r="N20" s="117"/>
      <c r="O20" s="110"/>
    </row>
    <row r="21" spans="2:18" ht="20.100000000000001" customHeight="1">
      <c r="B21" s="67" t="s">
        <v>155</v>
      </c>
      <c r="C21" s="68">
        <v>7.0000000000000001E-3</v>
      </c>
      <c r="D21" s="69">
        <v>2E-3</v>
      </c>
      <c r="F21" s="70" t="s">
        <v>131</v>
      </c>
      <c r="G21" s="71">
        <f>SQRT(0.02^2+0.02^2)</f>
        <v>2.8284271247461901E-2</v>
      </c>
      <c r="I21" s="76"/>
      <c r="J21" s="115"/>
      <c r="K21" s="115"/>
      <c r="L21" s="76"/>
      <c r="N21" s="117"/>
      <c r="O21" s="110"/>
      <c r="P21" s="60"/>
      <c r="Q21" s="60"/>
      <c r="R21" s="60"/>
    </row>
    <row r="22" spans="2:18" ht="20.100000000000001" customHeight="1">
      <c r="B22" s="67" t="s">
        <v>156</v>
      </c>
      <c r="C22" s="68">
        <v>0.01</v>
      </c>
      <c r="D22" s="69">
        <v>5.0000000000000001E-3</v>
      </c>
      <c r="F22" s="70" t="s">
        <v>128</v>
      </c>
      <c r="G22" s="71">
        <f>SQRT(0.04^2+0.04^2)</f>
        <v>5.6568542494923803E-2</v>
      </c>
      <c r="I22" s="121" t="s">
        <v>166</v>
      </c>
      <c r="J22" s="122"/>
      <c r="K22" s="122"/>
      <c r="L22" s="122"/>
      <c r="N22" s="117"/>
      <c r="O22" s="110"/>
      <c r="R22" s="60"/>
    </row>
    <row r="23" spans="2:18" ht="20.100000000000001" customHeight="1">
      <c r="B23" s="67" t="s">
        <v>157</v>
      </c>
      <c r="C23" s="68">
        <v>1.2E-2</v>
      </c>
      <c r="D23" s="69">
        <v>6.0000000000000001E-3</v>
      </c>
      <c r="F23" s="70" t="s">
        <v>178</v>
      </c>
      <c r="G23" s="71">
        <f>SQRT(0.06^2+0.06^2)</f>
        <v>8.4852813742385708E-2</v>
      </c>
      <c r="I23" s="122"/>
      <c r="J23" s="122"/>
      <c r="K23" s="122"/>
      <c r="L23" s="122"/>
      <c r="N23" s="117"/>
      <c r="O23" s="110"/>
      <c r="R23" s="60"/>
    </row>
    <row r="24" spans="2:18" ht="15" customHeight="1">
      <c r="B24" s="62"/>
      <c r="C24" s="72"/>
      <c r="D24" s="73"/>
      <c r="I24" s="74"/>
      <c r="J24" s="74"/>
      <c r="K24" s="74"/>
      <c r="L24" s="74"/>
      <c r="O24" s="110"/>
      <c r="R24" s="60"/>
    </row>
    <row r="25" spans="2:18" ht="19.2" hidden="1" customHeight="1">
      <c r="B25" s="58"/>
      <c r="C25" s="58"/>
      <c r="D25" s="58"/>
      <c r="E25" s="58"/>
      <c r="F25" s="58"/>
      <c r="G25" s="58"/>
      <c r="J25" s="58"/>
      <c r="K25" s="58"/>
      <c r="L25" s="58"/>
      <c r="M25" s="57"/>
      <c r="R25" s="60"/>
    </row>
    <row r="26" spans="2:18" ht="19.2" hidden="1" customHeight="1">
      <c r="B26" s="58"/>
      <c r="C26" s="58"/>
      <c r="D26" s="58"/>
      <c r="E26" s="58"/>
      <c r="F26" s="58"/>
      <c r="G26" s="58"/>
      <c r="J26" s="58"/>
      <c r="K26" s="58"/>
      <c r="L26" s="58"/>
      <c r="M26" s="57"/>
      <c r="R26" s="60"/>
    </row>
    <row r="27" spans="2:18" ht="20.100000000000001" hidden="1" customHeight="1">
      <c r="M27" s="57"/>
      <c r="R27" s="60"/>
    </row>
    <row r="28" spans="2:18" ht="20.100000000000001" hidden="1" customHeight="1">
      <c r="M28" s="57"/>
      <c r="R28" s="14"/>
    </row>
    <row r="29" spans="2:18" ht="20.100000000000001" hidden="1" customHeight="1">
      <c r="M29" s="62"/>
      <c r="R29" s="14"/>
    </row>
    <row r="30" spans="2:18" ht="20.100000000000001" hidden="1" customHeight="1">
      <c r="M30" s="62"/>
    </row>
    <row r="31" spans="2:18" ht="20.100000000000001" hidden="1" customHeight="1">
      <c r="M31" s="62"/>
    </row>
    <row r="32" spans="2:18" ht="20.100000000000001" hidden="1" customHeight="1">
      <c r="M32" s="62"/>
    </row>
    <row r="37" spans="5:8" ht="20.100000000000001" hidden="1" customHeight="1">
      <c r="G37" s="75"/>
    </row>
    <row r="38" spans="5:8" ht="20.100000000000001" hidden="1" customHeight="1">
      <c r="E38" s="78"/>
      <c r="F38" s="78"/>
      <c r="G38" s="75"/>
      <c r="H38" s="75"/>
    </row>
    <row r="39" spans="5:8" ht="20.100000000000001" hidden="1" customHeight="1">
      <c r="E39" s="78"/>
      <c r="F39" s="78"/>
      <c r="G39" s="75"/>
      <c r="H39" s="75"/>
    </row>
    <row r="40" spans="5:8" ht="20.100000000000001" hidden="1" customHeight="1">
      <c r="E40" s="78"/>
      <c r="F40" s="78"/>
      <c r="G40" s="75"/>
      <c r="H40" s="75"/>
    </row>
    <row r="41" spans="5:8" ht="20.100000000000001" hidden="1" customHeight="1">
      <c r="F41" s="75"/>
      <c r="G41" s="75"/>
      <c r="H41" s="75"/>
    </row>
    <row r="42" spans="5:8" ht="20.100000000000001" hidden="1" customHeight="1">
      <c r="F42" s="75"/>
      <c r="G42" s="75"/>
      <c r="H42" s="75"/>
    </row>
    <row r="43" spans="5:8" ht="20.100000000000001" hidden="1" customHeight="1">
      <c r="F43" s="75"/>
      <c r="G43" s="75"/>
      <c r="H43" s="75"/>
    </row>
    <row r="44" spans="5:8" ht="20.100000000000001" hidden="1" customHeight="1">
      <c r="F44" s="75"/>
      <c r="G44" s="75"/>
      <c r="H44" s="75"/>
    </row>
    <row r="45" spans="5:8" ht="20.100000000000001" hidden="1" customHeight="1">
      <c r="F45" s="75"/>
      <c r="G45" s="75"/>
      <c r="H45" s="75"/>
    </row>
    <row r="46" spans="5:8" ht="20.100000000000001" hidden="1" customHeight="1">
      <c r="F46" s="75"/>
      <c r="G46" s="75"/>
      <c r="H46" s="75"/>
    </row>
    <row r="47" spans="5:8" ht="20.100000000000001" hidden="1" customHeight="1">
      <c r="F47" s="75"/>
      <c r="G47" s="75"/>
      <c r="H47" s="75"/>
    </row>
    <row r="48" spans="5:8" ht="20.100000000000001" hidden="1" customHeight="1">
      <c r="F48" s="75"/>
      <c r="G48" s="75"/>
      <c r="H48" s="75"/>
    </row>
    <row r="49" spans="6:8" ht="20.100000000000001" hidden="1" customHeight="1">
      <c r="F49" s="75"/>
      <c r="G49" s="75"/>
      <c r="H49" s="75"/>
    </row>
    <row r="50" spans="6:8" ht="20.100000000000001" hidden="1" customHeight="1">
      <c r="F50" s="75"/>
      <c r="G50" s="75"/>
      <c r="H50" s="75"/>
    </row>
    <row r="51" spans="6:8" ht="20.100000000000001" hidden="1" customHeight="1">
      <c r="H51" s="75"/>
    </row>
  </sheetData>
  <sheetProtection sheet="1" selectLockedCells="1"/>
  <mergeCells count="58">
    <mergeCell ref="H3:L3"/>
    <mergeCell ref="B5:D5"/>
    <mergeCell ref="B2:B3"/>
    <mergeCell ref="K13:L13"/>
    <mergeCell ref="I11:L11"/>
    <mergeCell ref="C2:L2"/>
    <mergeCell ref="B7:C7"/>
    <mergeCell ref="B9:C9"/>
    <mergeCell ref="B6:C6"/>
    <mergeCell ref="B8:C8"/>
    <mergeCell ref="N14:N23"/>
    <mergeCell ref="N2:N12"/>
    <mergeCell ref="I12:L12"/>
    <mergeCell ref="I22:L23"/>
    <mergeCell ref="C3:G3"/>
    <mergeCell ref="F11:G11"/>
    <mergeCell ref="F12:G12"/>
    <mergeCell ref="F13:G13"/>
    <mergeCell ref="F14:G14"/>
    <mergeCell ref="F15:G15"/>
    <mergeCell ref="B17:D17"/>
    <mergeCell ref="B13:C13"/>
    <mergeCell ref="B14:C14"/>
    <mergeCell ref="B15:C15"/>
    <mergeCell ref="C12:D12"/>
    <mergeCell ref="B11:D11"/>
    <mergeCell ref="P11:R11"/>
    <mergeCell ref="P12:R12"/>
    <mergeCell ref="I14:J14"/>
    <mergeCell ref="F17:G17"/>
    <mergeCell ref="O6:O24"/>
    <mergeCell ref="F5:L9"/>
    <mergeCell ref="I13:J13"/>
    <mergeCell ref="I15:L17"/>
    <mergeCell ref="K14:L14"/>
    <mergeCell ref="P5:R5"/>
    <mergeCell ref="P9:R9"/>
    <mergeCell ref="P8:R8"/>
    <mergeCell ref="P6:R6"/>
    <mergeCell ref="P7:R7"/>
    <mergeCell ref="J18:K21"/>
    <mergeCell ref="F18:G18"/>
    <mergeCell ref="E38:F38"/>
    <mergeCell ref="E39:F39"/>
    <mergeCell ref="E40:F40"/>
    <mergeCell ref="P2:T2"/>
    <mergeCell ref="P3:T3"/>
    <mergeCell ref="S8:T8"/>
    <mergeCell ref="S9:T9"/>
    <mergeCell ref="S10:T10"/>
    <mergeCell ref="S11:T11"/>
    <mergeCell ref="S12:T12"/>
    <mergeCell ref="S4:T4"/>
    <mergeCell ref="S5:T5"/>
    <mergeCell ref="S6:T6"/>
    <mergeCell ref="S7:T7"/>
    <mergeCell ref="P4:R4"/>
    <mergeCell ref="P10:R10"/>
  </mergeCells>
  <phoneticPr fontId="50" type="noConversion"/>
  <hyperlinks>
    <hyperlink ref="K14" r:id="rId1" xr:uid="{BA75D720-ABDB-4676-83D4-F2DC69F0E0B8}"/>
    <hyperlink ref="S12" r:id="rId2" xr:uid="{2FEB8BDE-5F53-4E05-8F0F-35D2A9F45BF4}"/>
    <hyperlink ref="J18:K21" r:id="rId3" display="https://www.tech3d.com/portfolio" xr:uid="{B46C70F5-2958-4C6D-958C-D61EC6B50827}"/>
    <hyperlink ref="K14:L14" r:id="rId4" display="Drill Chart" xr:uid="{22ED98ED-AFA5-4CF3-8A9C-5F5238F33CA4}"/>
  </hyperlinks>
  <pageMargins left="0.7" right="0.7" top="0.75" bottom="0.75" header="0.3" footer="0.3"/>
  <pageSetup orientation="portrait" r:id="rId5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018F-1534-4F74-983F-FCFB5D310E95}">
  <sheetPr codeName="Sheet3"/>
  <dimension ref="A3:V83"/>
  <sheetViews>
    <sheetView showGridLines="0" topLeftCell="A5" zoomScaleNormal="100" workbookViewId="0">
      <selection activeCell="B10" sqref="B10:E24"/>
    </sheetView>
  </sheetViews>
  <sheetFormatPr defaultColWidth="9.109375" defaultRowHeight="18" customHeight="1"/>
  <cols>
    <col min="1" max="1" width="8" style="11" customWidth="1"/>
    <col min="2" max="3" width="9.109375" style="11"/>
    <col min="4" max="5" width="10.6640625" style="11" customWidth="1"/>
    <col min="6" max="6" width="9.109375" style="11"/>
    <col min="7" max="7" width="16.44140625" style="12" customWidth="1"/>
    <col min="8" max="8" width="4.33203125" style="13" customWidth="1"/>
    <col min="9" max="9" width="19.109375" style="11" customWidth="1"/>
    <col min="10" max="10" width="9.109375" style="11" customWidth="1"/>
    <col min="11" max="12" width="9.109375" style="11"/>
    <col min="13" max="13" width="11.33203125" style="11" customWidth="1"/>
    <col min="14" max="14" width="16.44140625" style="12" customWidth="1"/>
    <col min="15" max="15" width="4.33203125" style="13" customWidth="1"/>
    <col min="16" max="16" width="25.44140625" style="11" customWidth="1"/>
    <col min="17" max="18" width="9.109375" style="11"/>
    <col min="19" max="19" width="16.44140625" style="12" customWidth="1"/>
    <col min="20" max="16384" width="9.109375" style="11"/>
  </cols>
  <sheetData>
    <row r="3" spans="1:22" ht="18" customHeight="1">
      <c r="G3" s="140" t="s">
        <v>145</v>
      </c>
      <c r="H3" s="141"/>
      <c r="I3" s="141"/>
      <c r="J3" s="141"/>
      <c r="K3" s="141"/>
      <c r="L3" s="141"/>
      <c r="M3" s="141"/>
    </row>
    <row r="4" spans="1:22" ht="41.25" customHeight="1">
      <c r="G4" s="142" t="s">
        <v>144</v>
      </c>
      <c r="H4" s="142"/>
      <c r="I4" s="142"/>
      <c r="J4" s="142"/>
      <c r="K4" s="142"/>
      <c r="L4" s="142"/>
      <c r="M4" s="142"/>
      <c r="N4" s="52"/>
      <c r="O4" s="52"/>
      <c r="P4" s="52"/>
    </row>
    <row r="5" spans="1:22" ht="18" customHeight="1">
      <c r="G5" s="11"/>
      <c r="H5" s="11"/>
      <c r="N5" s="11"/>
      <c r="O5" s="11"/>
      <c r="S5" s="11"/>
    </row>
    <row r="6" spans="1:22" ht="18" customHeight="1">
      <c r="F6" s="141" t="s">
        <v>143</v>
      </c>
      <c r="G6" s="141"/>
      <c r="H6" s="141"/>
      <c r="I6" s="141"/>
      <c r="J6" s="141"/>
      <c r="K6" s="141"/>
      <c r="L6" s="141"/>
      <c r="M6" s="141"/>
      <c r="N6" s="141"/>
      <c r="O6" s="11"/>
      <c r="S6" s="11"/>
    </row>
    <row r="7" spans="1:22" ht="18" customHeight="1">
      <c r="G7" s="49"/>
      <c r="H7" s="49"/>
      <c r="I7" s="51"/>
      <c r="N7" s="49"/>
      <c r="O7" s="49"/>
      <c r="P7" s="51"/>
      <c r="S7" s="49"/>
    </row>
    <row r="8" spans="1:22" ht="18" customHeight="1">
      <c r="G8" s="49"/>
      <c r="H8" s="49"/>
      <c r="I8" s="143" t="s">
        <v>142</v>
      </c>
      <c r="J8" s="143"/>
      <c r="N8" s="49"/>
      <c r="O8" s="49"/>
      <c r="P8" s="50" t="s">
        <v>141</v>
      </c>
      <c r="S8" s="49"/>
    </row>
    <row r="9" spans="1:22" ht="18" customHeight="1" thickBot="1">
      <c r="A9" s="14"/>
      <c r="B9" s="14"/>
      <c r="C9" s="14"/>
      <c r="D9" s="14"/>
      <c r="E9" s="14"/>
      <c r="F9" s="14"/>
      <c r="G9" s="46"/>
      <c r="H9" s="46"/>
      <c r="I9" s="48"/>
      <c r="J9" s="48"/>
      <c r="K9" s="14"/>
      <c r="L9" s="14"/>
      <c r="M9" s="14"/>
      <c r="N9" s="46"/>
      <c r="O9" s="46"/>
      <c r="P9" s="47"/>
      <c r="Q9" s="14"/>
      <c r="R9" s="14"/>
      <c r="S9" s="46"/>
      <c r="T9" s="14"/>
      <c r="U9" s="14"/>
      <c r="V9" s="14"/>
    </row>
    <row r="10" spans="1:22" ht="18" customHeight="1">
      <c r="A10" s="14"/>
      <c r="B10" s="144" t="s">
        <v>140</v>
      </c>
      <c r="C10" s="145"/>
      <c r="D10" s="146"/>
      <c r="E10" s="14"/>
      <c r="F10" s="14"/>
      <c r="G10" s="24"/>
      <c r="H10" s="16"/>
      <c r="I10" s="14" t="s">
        <v>139</v>
      </c>
      <c r="J10" s="14"/>
      <c r="K10" s="14"/>
      <c r="L10" s="14"/>
      <c r="M10" s="14"/>
      <c r="N10" s="24"/>
      <c r="O10" s="16"/>
      <c r="P10" s="14" t="s">
        <v>138</v>
      </c>
      <c r="Q10" s="14"/>
      <c r="R10" s="14"/>
      <c r="S10" s="24"/>
      <c r="T10" s="14"/>
      <c r="U10" s="14"/>
      <c r="V10" s="14"/>
    </row>
    <row r="11" spans="1:22" ht="18" customHeight="1">
      <c r="A11" s="14"/>
      <c r="B11" s="147"/>
      <c r="C11" s="148"/>
      <c r="D11" s="149"/>
      <c r="E11" s="14"/>
      <c r="F11" s="14"/>
      <c r="G11" s="24"/>
      <c r="H11" s="16"/>
      <c r="I11" s="14"/>
      <c r="J11" s="14"/>
      <c r="K11" s="14"/>
      <c r="L11" s="14"/>
      <c r="M11" s="14"/>
      <c r="N11" s="24"/>
      <c r="O11" s="16"/>
      <c r="P11" s="14"/>
      <c r="Q11" s="14"/>
      <c r="R11" s="14"/>
      <c r="S11" s="24"/>
      <c r="T11" s="14"/>
      <c r="U11" s="14"/>
      <c r="V11" s="14"/>
    </row>
    <row r="12" spans="1:22" ht="18" customHeight="1">
      <c r="A12" s="14"/>
      <c r="B12" s="150">
        <v>7.0000000000000001E-3</v>
      </c>
      <c r="C12" s="151"/>
      <c r="D12" s="45" t="s">
        <v>137</v>
      </c>
      <c r="E12" s="14"/>
      <c r="F12" s="14"/>
      <c r="G12" s="42" t="s">
        <v>136</v>
      </c>
      <c r="H12" s="16" t="s">
        <v>88</v>
      </c>
      <c r="I12" s="14" t="s">
        <v>135</v>
      </c>
      <c r="J12" s="14"/>
      <c r="K12" s="14"/>
      <c r="L12" s="14"/>
      <c r="M12" s="14"/>
      <c r="N12" s="42" t="s">
        <v>136</v>
      </c>
      <c r="O12" s="16" t="s">
        <v>88</v>
      </c>
      <c r="P12" s="14" t="s">
        <v>135</v>
      </c>
      <c r="Q12" s="14"/>
      <c r="R12" s="14"/>
      <c r="S12" s="42"/>
      <c r="T12" s="14"/>
      <c r="U12" s="14"/>
      <c r="V12" s="14"/>
    </row>
    <row r="13" spans="1:22" ht="18" customHeight="1">
      <c r="A13" s="14"/>
      <c r="B13" s="154">
        <v>1.4E-2</v>
      </c>
      <c r="C13" s="155"/>
      <c r="D13" s="44" t="s">
        <v>134</v>
      </c>
      <c r="E13" s="14"/>
      <c r="F13" s="14"/>
      <c r="G13" s="42" t="s">
        <v>133</v>
      </c>
      <c r="H13" s="16" t="s">
        <v>88</v>
      </c>
      <c r="I13" s="14" t="s">
        <v>132</v>
      </c>
      <c r="J13" s="14"/>
      <c r="K13" s="14"/>
      <c r="L13" s="14"/>
      <c r="M13" s="14"/>
      <c r="N13" s="42" t="s">
        <v>133</v>
      </c>
      <c r="O13" s="16" t="s">
        <v>88</v>
      </c>
      <c r="P13" s="14" t="s">
        <v>132</v>
      </c>
      <c r="Q13" s="14"/>
      <c r="R13" s="14"/>
      <c r="S13" s="42"/>
      <c r="T13" s="14"/>
      <c r="U13" s="14"/>
      <c r="V13" s="14"/>
    </row>
    <row r="14" spans="1:22" ht="18" customHeight="1">
      <c r="A14" s="14"/>
      <c r="B14" s="154">
        <v>0.28000000000000003</v>
      </c>
      <c r="C14" s="155"/>
      <c r="D14" s="44" t="s">
        <v>131</v>
      </c>
      <c r="E14" s="14"/>
      <c r="F14" s="14"/>
      <c r="G14" s="42" t="s">
        <v>130</v>
      </c>
      <c r="H14" s="16" t="s">
        <v>88</v>
      </c>
      <c r="I14" s="14" t="s">
        <v>129</v>
      </c>
      <c r="J14" s="14"/>
      <c r="K14" s="14"/>
      <c r="L14" s="14"/>
      <c r="M14" s="14"/>
      <c r="N14" s="42" t="s">
        <v>130</v>
      </c>
      <c r="O14" s="16" t="s">
        <v>88</v>
      </c>
      <c r="P14" s="14" t="s">
        <v>129</v>
      </c>
      <c r="Q14" s="14"/>
      <c r="R14" s="14"/>
      <c r="S14" s="42"/>
      <c r="T14" s="14"/>
      <c r="U14" s="14"/>
      <c r="V14" s="14"/>
    </row>
    <row r="15" spans="1:22" ht="18" customHeight="1" thickBot="1">
      <c r="A15" s="14"/>
      <c r="B15" s="156">
        <v>0.56000000000000005</v>
      </c>
      <c r="C15" s="157"/>
      <c r="D15" s="43" t="s">
        <v>128</v>
      </c>
      <c r="E15" s="14"/>
      <c r="F15" s="14"/>
      <c r="G15" s="24"/>
      <c r="H15" s="16"/>
      <c r="I15" s="14"/>
      <c r="J15" s="14"/>
      <c r="K15" s="14"/>
      <c r="L15" s="14"/>
      <c r="M15" s="14"/>
      <c r="N15" s="42" t="s">
        <v>127</v>
      </c>
      <c r="O15" s="16" t="s">
        <v>88</v>
      </c>
      <c r="P15" s="14" t="s">
        <v>126</v>
      </c>
      <c r="Q15" s="14"/>
      <c r="R15" s="14"/>
      <c r="S15" s="42"/>
      <c r="T15" s="14"/>
      <c r="U15" s="14"/>
      <c r="V15" s="14"/>
    </row>
    <row r="16" spans="1:22" ht="18" customHeight="1" thickBot="1">
      <c r="A16" s="14"/>
      <c r="B16" s="14"/>
      <c r="C16" s="14"/>
      <c r="D16" s="14"/>
      <c r="E16" s="14"/>
      <c r="F16" s="14"/>
      <c r="G16" s="24" t="s">
        <v>121</v>
      </c>
      <c r="H16" s="16" t="s">
        <v>88</v>
      </c>
      <c r="I16" s="14" t="s">
        <v>125</v>
      </c>
      <c r="J16" s="14"/>
      <c r="K16" s="14"/>
      <c r="L16" s="14"/>
      <c r="M16" s="14"/>
      <c r="N16" s="42" t="s">
        <v>124</v>
      </c>
      <c r="O16" s="16" t="s">
        <v>88</v>
      </c>
      <c r="P16" s="14" t="s">
        <v>123</v>
      </c>
      <c r="Q16" s="14"/>
      <c r="R16" s="14"/>
      <c r="S16" s="42"/>
      <c r="T16" s="14"/>
      <c r="U16" s="14"/>
      <c r="V16" s="14"/>
    </row>
    <row r="17" spans="1:22" ht="18" customHeight="1">
      <c r="A17" s="14"/>
      <c r="B17" s="158" t="s">
        <v>122</v>
      </c>
      <c r="C17" s="159"/>
      <c r="D17" s="159"/>
      <c r="E17" s="160"/>
      <c r="F17" s="14"/>
      <c r="G17" s="41" t="s">
        <v>115</v>
      </c>
      <c r="H17" s="16" t="s">
        <v>88</v>
      </c>
      <c r="I17" s="14" t="s">
        <v>114</v>
      </c>
      <c r="J17" s="14"/>
      <c r="K17" s="14"/>
      <c r="L17" s="14"/>
      <c r="M17" s="14"/>
      <c r="N17" s="24"/>
      <c r="O17" s="16"/>
      <c r="P17" s="14"/>
      <c r="Q17" s="14"/>
      <c r="R17" s="14"/>
      <c r="S17" s="24"/>
      <c r="T17" s="14"/>
      <c r="U17" s="14"/>
      <c r="V17" s="14"/>
    </row>
    <row r="18" spans="1:22" ht="18" customHeight="1">
      <c r="A18" s="14"/>
      <c r="B18" s="161"/>
      <c r="C18" s="162"/>
      <c r="D18" s="162"/>
      <c r="E18" s="163"/>
      <c r="F18" s="14"/>
      <c r="G18" s="24"/>
      <c r="H18" s="16"/>
      <c r="I18" s="14"/>
      <c r="J18" s="14"/>
      <c r="K18" s="14"/>
      <c r="L18" s="14"/>
      <c r="M18" s="14"/>
      <c r="N18" s="24" t="s">
        <v>121</v>
      </c>
      <c r="O18" s="16" t="s">
        <v>88</v>
      </c>
      <c r="P18" s="14" t="s">
        <v>120</v>
      </c>
      <c r="Q18" s="14"/>
      <c r="R18" s="14"/>
      <c r="S18" s="24"/>
      <c r="T18" s="14"/>
      <c r="U18" s="14"/>
      <c r="V18" s="14"/>
    </row>
    <row r="19" spans="1:22" ht="18" customHeight="1">
      <c r="A19" s="14"/>
      <c r="B19" s="164" t="s">
        <v>119</v>
      </c>
      <c r="C19" s="165"/>
      <c r="D19" s="166" t="s">
        <v>118</v>
      </c>
      <c r="E19" s="167"/>
      <c r="F19" s="14"/>
      <c r="G19" s="42" t="s">
        <v>108</v>
      </c>
      <c r="H19" s="16" t="s">
        <v>88</v>
      </c>
      <c r="I19" s="14" t="s">
        <v>117</v>
      </c>
      <c r="J19" s="40" t="s">
        <v>116</v>
      </c>
      <c r="K19" s="14"/>
      <c r="L19" s="14"/>
      <c r="M19" s="14"/>
      <c r="N19" s="41" t="s">
        <v>115</v>
      </c>
      <c r="O19" s="16" t="s">
        <v>88</v>
      </c>
      <c r="P19" s="14" t="s">
        <v>114</v>
      </c>
      <c r="Q19" s="14"/>
      <c r="R19" s="14"/>
      <c r="S19" s="24"/>
      <c r="T19" s="14"/>
      <c r="U19" s="14"/>
      <c r="V19" s="14"/>
    </row>
    <row r="20" spans="1:22" ht="18" customHeight="1">
      <c r="A20" s="14"/>
      <c r="B20" s="39">
        <v>1E-3</v>
      </c>
      <c r="C20" s="38">
        <v>0.1</v>
      </c>
      <c r="D20" s="37" t="s">
        <v>113</v>
      </c>
      <c r="E20" s="36" t="s">
        <v>109</v>
      </c>
      <c r="F20" s="14"/>
      <c r="G20" s="41" t="s">
        <v>103</v>
      </c>
      <c r="H20" s="25" t="s">
        <v>88</v>
      </c>
      <c r="I20" s="14" t="s">
        <v>112</v>
      </c>
      <c r="J20" s="40" t="s">
        <v>111</v>
      </c>
      <c r="K20" s="14"/>
      <c r="L20" s="14"/>
      <c r="M20" s="14"/>
      <c r="N20" s="24"/>
      <c r="O20" s="16"/>
      <c r="P20" s="14"/>
      <c r="Q20" s="14"/>
      <c r="R20" s="14"/>
      <c r="S20" s="24"/>
      <c r="T20" s="14"/>
      <c r="U20" s="14"/>
      <c r="V20" s="14"/>
    </row>
    <row r="21" spans="1:22" ht="18" customHeight="1">
      <c r="A21" s="14"/>
      <c r="B21" s="39">
        <v>0.10100000000000001</v>
      </c>
      <c r="C21" s="38">
        <v>0.2</v>
      </c>
      <c r="D21" s="37" t="s">
        <v>110</v>
      </c>
      <c r="E21" s="36" t="s">
        <v>109</v>
      </c>
      <c r="F21" s="14"/>
      <c r="G21" s="24"/>
      <c r="H21" s="16"/>
      <c r="I21" s="14"/>
      <c r="J21" s="14"/>
      <c r="K21" s="14"/>
      <c r="L21" s="14"/>
      <c r="M21" s="14"/>
      <c r="N21" s="42" t="s">
        <v>108</v>
      </c>
      <c r="O21" s="16" t="s">
        <v>88</v>
      </c>
      <c r="P21" s="14" t="s">
        <v>107</v>
      </c>
      <c r="Q21" s="40" t="s">
        <v>106</v>
      </c>
      <c r="R21" s="14"/>
      <c r="S21" s="24"/>
      <c r="T21" s="14"/>
      <c r="U21" s="14"/>
      <c r="V21" s="14"/>
    </row>
    <row r="22" spans="1:22" ht="18" customHeight="1">
      <c r="A22" s="14"/>
      <c r="B22" s="39">
        <v>0.20100000000000001</v>
      </c>
      <c r="C22" s="38">
        <v>0.4</v>
      </c>
      <c r="D22" s="37" t="s">
        <v>105</v>
      </c>
      <c r="E22" s="36" t="s">
        <v>104</v>
      </c>
      <c r="F22" s="14"/>
      <c r="G22" s="24" t="s">
        <v>93</v>
      </c>
      <c r="H22" s="25" t="s">
        <v>88</v>
      </c>
      <c r="I22" s="14" t="s">
        <v>95</v>
      </c>
      <c r="J22" s="14"/>
      <c r="K22" s="14"/>
      <c r="L22" s="14"/>
      <c r="M22" s="14"/>
      <c r="N22" s="41" t="s">
        <v>103</v>
      </c>
      <c r="O22" s="25" t="s">
        <v>88</v>
      </c>
      <c r="P22" s="14" t="s">
        <v>102</v>
      </c>
      <c r="Q22" s="40" t="s">
        <v>101</v>
      </c>
      <c r="R22" s="14"/>
      <c r="S22" s="24"/>
      <c r="T22" s="14"/>
      <c r="U22" s="14"/>
      <c r="V22" s="14"/>
    </row>
    <row r="23" spans="1:22" ht="18" customHeight="1">
      <c r="A23" s="14"/>
      <c r="B23" s="39">
        <v>0.40100000000000002</v>
      </c>
      <c r="C23" s="38">
        <v>0.75</v>
      </c>
      <c r="D23" s="37" t="s">
        <v>100</v>
      </c>
      <c r="E23" s="36" t="s">
        <v>99</v>
      </c>
      <c r="F23" s="14"/>
      <c r="G23" s="24" t="s">
        <v>93</v>
      </c>
      <c r="H23" s="25" t="s">
        <v>88</v>
      </c>
      <c r="I23" s="31" t="s">
        <v>98</v>
      </c>
      <c r="J23" s="14"/>
      <c r="K23" s="14"/>
      <c r="L23" s="14"/>
      <c r="M23" s="14"/>
      <c r="N23" s="24"/>
      <c r="O23" s="16"/>
      <c r="P23" s="14"/>
      <c r="Q23" s="14"/>
      <c r="R23" s="14"/>
      <c r="S23" s="24"/>
      <c r="T23" s="14"/>
      <c r="U23" s="14"/>
      <c r="V23" s="14"/>
    </row>
    <row r="24" spans="1:22" ht="18" customHeight="1" thickBot="1">
      <c r="A24" s="14"/>
      <c r="B24" s="35">
        <v>0.751</v>
      </c>
      <c r="C24" s="34">
        <v>1</v>
      </c>
      <c r="D24" s="33" t="s">
        <v>97</v>
      </c>
      <c r="E24" s="32" t="s">
        <v>96</v>
      </c>
      <c r="F24" s="14"/>
      <c r="G24" s="24"/>
      <c r="H24" s="16"/>
      <c r="I24" s="14"/>
      <c r="J24" s="14"/>
      <c r="K24" s="14"/>
      <c r="L24" s="14"/>
      <c r="M24" s="14"/>
      <c r="N24" s="24" t="s">
        <v>93</v>
      </c>
      <c r="O24" s="25" t="s">
        <v>88</v>
      </c>
      <c r="P24" s="14" t="s">
        <v>95</v>
      </c>
      <c r="Q24" s="14"/>
      <c r="R24" s="14"/>
      <c r="S24" s="24"/>
      <c r="T24" s="14"/>
      <c r="U24" s="14"/>
      <c r="V24" s="14"/>
    </row>
    <row r="25" spans="1:22" ht="18" customHeight="1" thickBot="1">
      <c r="A25" s="14"/>
      <c r="B25" s="14"/>
      <c r="C25" s="14"/>
      <c r="D25" s="14"/>
      <c r="E25" s="14"/>
      <c r="F25" s="14"/>
      <c r="G25" s="24" t="s">
        <v>89</v>
      </c>
      <c r="H25" s="25" t="s">
        <v>88</v>
      </c>
      <c r="I25" s="14" t="s">
        <v>94</v>
      </c>
      <c r="J25" s="14"/>
      <c r="K25" s="14"/>
      <c r="L25" s="14"/>
      <c r="M25" s="14"/>
      <c r="N25" s="24" t="s">
        <v>93</v>
      </c>
      <c r="O25" s="25" t="s">
        <v>88</v>
      </c>
      <c r="P25" s="31" t="s">
        <v>92</v>
      </c>
      <c r="Q25" s="14"/>
      <c r="R25" s="14"/>
      <c r="S25" s="24"/>
      <c r="T25" s="14"/>
      <c r="U25" s="14"/>
      <c r="V25" s="14"/>
    </row>
    <row r="26" spans="1:22" ht="18" customHeight="1">
      <c r="A26" s="14"/>
      <c r="B26" s="30" t="s">
        <v>91</v>
      </c>
      <c r="C26" s="29" t="s">
        <v>90</v>
      </c>
      <c r="D26" s="14"/>
      <c r="E26" s="14"/>
      <c r="F26" s="14"/>
      <c r="G26" s="24"/>
      <c r="H26" s="25"/>
      <c r="I26" s="14"/>
      <c r="J26" s="14"/>
      <c r="K26" s="14"/>
      <c r="L26" s="14"/>
      <c r="M26" s="14"/>
      <c r="N26" s="24"/>
      <c r="O26" s="16"/>
      <c r="P26" s="14"/>
      <c r="Q26" s="14"/>
      <c r="R26" s="14"/>
      <c r="S26" s="24"/>
      <c r="T26" s="14"/>
      <c r="U26" s="14"/>
      <c r="V26" s="14"/>
    </row>
    <row r="27" spans="1:22" ht="18" customHeight="1">
      <c r="A27" s="14"/>
      <c r="B27" s="28">
        <v>2.5000000000000001E-2</v>
      </c>
      <c r="C27" s="27">
        <f t="shared" ref="C27:C35" si="0">B27/25.4</f>
        <v>9.8425196850393721E-4</v>
      </c>
      <c r="D27" s="26"/>
      <c r="E27" s="14"/>
      <c r="F27" s="14"/>
      <c r="G27" s="24"/>
      <c r="H27" s="16"/>
      <c r="I27" s="14"/>
      <c r="J27" s="14"/>
      <c r="K27" s="14"/>
      <c r="L27" s="14"/>
      <c r="M27" s="14"/>
      <c r="N27" s="24" t="s">
        <v>89</v>
      </c>
      <c r="O27" s="25" t="s">
        <v>88</v>
      </c>
      <c r="P27" s="14" t="s">
        <v>87</v>
      </c>
      <c r="Q27" s="14"/>
      <c r="R27" s="14"/>
      <c r="S27" s="24"/>
      <c r="T27" s="14"/>
      <c r="U27" s="14"/>
      <c r="V27" s="14"/>
    </row>
    <row r="28" spans="1:22" ht="18" customHeight="1">
      <c r="B28" s="23">
        <v>0.05</v>
      </c>
      <c r="C28" s="19">
        <f t="shared" si="0"/>
        <v>1.9685039370078744E-3</v>
      </c>
      <c r="D28" s="22"/>
      <c r="G28" s="11"/>
      <c r="H28" s="152" t="s">
        <v>86</v>
      </c>
      <c r="I28" s="153"/>
    </row>
    <row r="29" spans="1:22" ht="18" customHeight="1">
      <c r="B29" s="20">
        <v>0.1</v>
      </c>
      <c r="C29" s="19">
        <f t="shared" si="0"/>
        <v>3.9370078740157488E-3</v>
      </c>
      <c r="H29" s="21" t="s">
        <v>85</v>
      </c>
      <c r="I29" s="15" t="s">
        <v>84</v>
      </c>
    </row>
    <row r="30" spans="1:22" ht="18" customHeight="1">
      <c r="B30" s="20">
        <v>0.2</v>
      </c>
      <c r="C30" s="19">
        <f t="shared" si="0"/>
        <v>7.8740157480314977E-3</v>
      </c>
      <c r="H30" s="12" t="s">
        <v>83</v>
      </c>
      <c r="I30" s="15" t="s">
        <v>82</v>
      </c>
    </row>
    <row r="31" spans="1:22" ht="18" customHeight="1">
      <c r="B31" s="20">
        <v>0.3</v>
      </c>
      <c r="C31" s="19">
        <f t="shared" si="0"/>
        <v>1.1811023622047244E-2</v>
      </c>
      <c r="G31" s="21"/>
      <c r="H31" s="12" t="s">
        <v>81</v>
      </c>
      <c r="I31" s="15" t="s">
        <v>80</v>
      </c>
      <c r="K31" s="13"/>
    </row>
    <row r="32" spans="1:22" ht="18" customHeight="1">
      <c r="B32" s="20">
        <v>0.4</v>
      </c>
      <c r="C32" s="19">
        <f t="shared" si="0"/>
        <v>1.5748031496062995E-2</v>
      </c>
      <c r="G32" s="21"/>
      <c r="H32" s="12" t="s">
        <v>79</v>
      </c>
      <c r="I32" s="14" t="s">
        <v>78</v>
      </c>
      <c r="K32" s="13"/>
    </row>
    <row r="33" spans="2:9" ht="18" customHeight="1">
      <c r="B33" s="20">
        <v>0.5</v>
      </c>
      <c r="C33" s="19">
        <f t="shared" si="0"/>
        <v>1.968503937007874E-2</v>
      </c>
      <c r="H33" s="12" t="s">
        <v>77</v>
      </c>
      <c r="I33" s="15" t="s">
        <v>76</v>
      </c>
    </row>
    <row r="34" spans="2:9" ht="18" customHeight="1">
      <c r="B34" s="20">
        <v>0.6</v>
      </c>
      <c r="C34" s="19">
        <f t="shared" si="0"/>
        <v>2.3622047244094488E-2</v>
      </c>
      <c r="H34" s="12" t="s">
        <v>75</v>
      </c>
      <c r="I34" s="14"/>
    </row>
    <row r="35" spans="2:9" ht="18" customHeight="1">
      <c r="B35" s="20">
        <v>0.7</v>
      </c>
      <c r="C35" s="19">
        <f t="shared" si="0"/>
        <v>2.7559055118110236E-2</v>
      </c>
      <c r="H35" s="12" t="s">
        <v>74</v>
      </c>
      <c r="I35" s="14" t="s">
        <v>73</v>
      </c>
    </row>
    <row r="36" spans="2:9" ht="18" customHeight="1">
      <c r="B36" s="20">
        <v>0.8</v>
      </c>
      <c r="C36" s="19">
        <v>3.2000000000000001E-2</v>
      </c>
      <c r="H36" s="12" t="s">
        <v>72</v>
      </c>
      <c r="I36" s="14" t="s">
        <v>71</v>
      </c>
    </row>
    <row r="37" spans="2:9" ht="18" customHeight="1">
      <c r="B37" s="20">
        <v>0.9</v>
      </c>
      <c r="C37" s="19">
        <v>3.5999999999999997E-2</v>
      </c>
      <c r="H37" s="12" t="s">
        <v>70</v>
      </c>
      <c r="I37" s="15" t="s">
        <v>69</v>
      </c>
    </row>
    <row r="38" spans="2:9" ht="18" customHeight="1" thickBot="1">
      <c r="B38" s="18">
        <v>1</v>
      </c>
      <c r="C38" s="17">
        <v>0.04</v>
      </c>
      <c r="H38" s="12" t="s">
        <v>68</v>
      </c>
      <c r="I38" s="15"/>
    </row>
    <row r="39" spans="2:9" ht="18" customHeight="1">
      <c r="H39" s="12" t="s">
        <v>67</v>
      </c>
      <c r="I39" s="15"/>
    </row>
    <row r="40" spans="2:9" ht="18" customHeight="1">
      <c r="H40" s="12"/>
      <c r="I40" s="15"/>
    </row>
    <row r="41" spans="2:9" ht="18" customHeight="1">
      <c r="H41" s="12" t="s">
        <v>66</v>
      </c>
      <c r="I41" s="15" t="s">
        <v>65</v>
      </c>
    </row>
    <row r="42" spans="2:9" ht="18" customHeight="1">
      <c r="H42" s="12" t="s">
        <v>64</v>
      </c>
      <c r="I42" s="16" t="s">
        <v>63</v>
      </c>
    </row>
    <row r="43" spans="2:9" ht="18" customHeight="1">
      <c r="H43" s="12" t="s">
        <v>62</v>
      </c>
      <c r="I43" s="15" t="s">
        <v>61</v>
      </c>
    </row>
    <row r="44" spans="2:9" ht="18" customHeight="1">
      <c r="H44" s="12" t="s">
        <v>60</v>
      </c>
      <c r="I44" s="15" t="s">
        <v>59</v>
      </c>
    </row>
    <row r="45" spans="2:9" ht="18" customHeight="1">
      <c r="H45" s="12"/>
      <c r="I45" s="15" t="s">
        <v>58</v>
      </c>
    </row>
    <row r="46" spans="2:9" ht="18" customHeight="1">
      <c r="H46" s="12"/>
      <c r="I46" s="15" t="s">
        <v>57</v>
      </c>
    </row>
    <row r="47" spans="2:9" ht="18" customHeight="1">
      <c r="H47" s="12" t="s">
        <v>56</v>
      </c>
      <c r="I47" s="15" t="s">
        <v>55</v>
      </c>
    </row>
    <row r="48" spans="2:9" ht="18" customHeight="1">
      <c r="H48" s="12" t="s">
        <v>54</v>
      </c>
      <c r="I48" s="15" t="s">
        <v>53</v>
      </c>
    </row>
    <row r="49" spans="6:9" ht="18" customHeight="1">
      <c r="H49" s="12"/>
      <c r="I49" s="15"/>
    </row>
    <row r="50" spans="6:9" ht="18" customHeight="1">
      <c r="H50" s="12" t="s">
        <v>52</v>
      </c>
      <c r="I50" s="15" t="s">
        <v>51</v>
      </c>
    </row>
    <row r="51" spans="6:9" ht="18" customHeight="1">
      <c r="H51" s="12"/>
      <c r="I51" s="15" t="s">
        <v>50</v>
      </c>
    </row>
    <row r="52" spans="6:9" ht="18" customHeight="1">
      <c r="H52" s="12"/>
      <c r="I52" s="15"/>
    </row>
    <row r="53" spans="6:9" ht="18" customHeight="1">
      <c r="F53" s="11" t="s">
        <v>49</v>
      </c>
      <c r="H53" s="12" t="s">
        <v>48</v>
      </c>
      <c r="I53" s="15" t="s">
        <v>47</v>
      </c>
    </row>
    <row r="54" spans="6:9" ht="18" customHeight="1">
      <c r="H54" s="12"/>
      <c r="I54" s="15" t="s">
        <v>46</v>
      </c>
    </row>
    <row r="55" spans="6:9" ht="18" customHeight="1">
      <c r="H55" s="12" t="s">
        <v>45</v>
      </c>
      <c r="I55" s="15" t="s">
        <v>44</v>
      </c>
    </row>
    <row r="56" spans="6:9" ht="18" customHeight="1">
      <c r="H56" s="12" t="s">
        <v>43</v>
      </c>
      <c r="I56" s="15"/>
    </row>
    <row r="57" spans="6:9" ht="18" customHeight="1">
      <c r="H57" s="12"/>
      <c r="I57" s="15"/>
    </row>
    <row r="58" spans="6:9" ht="18" customHeight="1">
      <c r="H58" s="12"/>
      <c r="I58" s="15"/>
    </row>
    <row r="59" spans="6:9" ht="18" customHeight="1">
      <c r="H59" s="12"/>
      <c r="I59" s="15"/>
    </row>
    <row r="61" spans="6:9" ht="18" customHeight="1">
      <c r="H61" s="12"/>
    </row>
    <row r="62" spans="6:9" ht="18" customHeight="1">
      <c r="H62" s="12"/>
    </row>
    <row r="63" spans="6:9" ht="18" customHeight="1">
      <c r="H63" s="12"/>
    </row>
    <row r="64" spans="6:9" ht="18" customHeight="1">
      <c r="H64" s="12"/>
    </row>
    <row r="65" spans="8:8" ht="18" customHeight="1">
      <c r="H65" s="12"/>
    </row>
    <row r="66" spans="8:8" ht="18" customHeight="1">
      <c r="H66" s="12"/>
    </row>
    <row r="67" spans="8:8" ht="18" customHeight="1">
      <c r="H67" s="12"/>
    </row>
    <row r="68" spans="8:8" ht="18" customHeight="1">
      <c r="H68" s="12"/>
    </row>
    <row r="69" spans="8:8" ht="18" customHeight="1">
      <c r="H69" s="12"/>
    </row>
    <row r="70" spans="8:8" ht="18" customHeight="1">
      <c r="H70" s="12"/>
    </row>
    <row r="81" spans="8:9" ht="18" customHeight="1">
      <c r="H81" s="12" t="s">
        <v>42</v>
      </c>
      <c r="I81" s="14" t="s">
        <v>41</v>
      </c>
    </row>
    <row r="82" spans="8:9" ht="18" customHeight="1">
      <c r="I82" s="14" t="s">
        <v>40</v>
      </c>
    </row>
    <row r="83" spans="8:9" ht="18" customHeight="1">
      <c r="I83" s="14" t="s">
        <v>39</v>
      </c>
    </row>
  </sheetData>
  <mergeCells count="13">
    <mergeCell ref="B12:C12"/>
    <mergeCell ref="H28:I28"/>
    <mergeCell ref="B13:C13"/>
    <mergeCell ref="B14:C14"/>
    <mergeCell ref="B15:C15"/>
    <mergeCell ref="B17:E18"/>
    <mergeCell ref="B19:C19"/>
    <mergeCell ref="D19:E19"/>
    <mergeCell ref="G3:M3"/>
    <mergeCell ref="G4:M4"/>
    <mergeCell ref="F6:N6"/>
    <mergeCell ref="I8:J8"/>
    <mergeCell ref="B10:D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PT Calculations</vt:lpstr>
      <vt:lpstr>PT 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 MACK</dc:creator>
  <cp:lastModifiedBy>Howard Mack</cp:lastModifiedBy>
  <dcterms:created xsi:type="dcterms:W3CDTF">2023-11-08T04:45:05Z</dcterms:created>
  <dcterms:modified xsi:type="dcterms:W3CDTF">2026-08-12T02:30:42Z</dcterms:modified>
</cp:coreProperties>
</file>